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ntricnetherlandsiit.sharepoint.com/sites/HRNodric-HRNordics/Shared Documents/HR Nordics/08.2 Diversity &amp; Equality/Norge/2024/Care til publisering/"/>
    </mc:Choice>
  </mc:AlternateContent>
  <xr:revisionPtr revIDLastSave="0" documentId="8_{2768AC6C-EB32-4320-8EF9-49EAC18DD7A5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Kartleggingsverktøy" sheetId="11" r:id="rId1"/>
    <sheet name="Kartlegge deltid mm." sheetId="7" r:id="rId2"/>
    <sheet name="Kartlegge lønn" sheetId="8" r:id="rId3"/>
    <sheet name="Vurdere stillingsnivå" sheetId="1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8" l="1"/>
  <c r="C5" i="8"/>
  <c r="B5" i="8"/>
  <c r="E20" i="8"/>
  <c r="D20" i="8" s="1"/>
  <c r="H20" i="8"/>
  <c r="I20" i="8"/>
  <c r="J20" i="8"/>
  <c r="M20" i="8"/>
  <c r="N20" i="8"/>
  <c r="O20" i="8"/>
  <c r="R20" i="8"/>
  <c r="S20" i="8"/>
  <c r="T20" i="8"/>
  <c r="W20" i="8"/>
  <c r="X20" i="8"/>
  <c r="Y20" i="8"/>
  <c r="AB20" i="8"/>
  <c r="AC20" i="8"/>
  <c r="AD20" i="8"/>
  <c r="AG20" i="8"/>
  <c r="AH20" i="8"/>
  <c r="AI20" i="8"/>
  <c r="E21" i="8"/>
  <c r="D21" i="8" s="1"/>
  <c r="H21" i="8"/>
  <c r="I21" i="8"/>
  <c r="J21" i="8"/>
  <c r="M21" i="8"/>
  <c r="N21" i="8"/>
  <c r="O21" i="8"/>
  <c r="R21" i="8"/>
  <c r="S21" i="8"/>
  <c r="T21" i="8"/>
  <c r="W21" i="8"/>
  <c r="X21" i="8"/>
  <c r="Y21" i="8"/>
  <c r="AB21" i="8"/>
  <c r="AC21" i="8"/>
  <c r="AD21" i="8"/>
  <c r="AG21" i="8"/>
  <c r="AH21" i="8"/>
  <c r="AI21" i="8"/>
  <c r="I7" i="8"/>
  <c r="J7" i="8"/>
  <c r="M7" i="8"/>
  <c r="N7" i="8"/>
  <c r="O7" i="8"/>
  <c r="R7" i="8"/>
  <c r="S7" i="8"/>
  <c r="T7" i="8"/>
  <c r="W7" i="8"/>
  <c r="X7" i="8"/>
  <c r="Y7" i="8"/>
  <c r="AB7" i="8"/>
  <c r="AC7" i="8"/>
  <c r="AD7" i="8"/>
  <c r="AG7" i="8"/>
  <c r="AH7" i="8"/>
  <c r="AI7" i="8"/>
  <c r="I8" i="8"/>
  <c r="J8" i="8"/>
  <c r="M8" i="8"/>
  <c r="N8" i="8"/>
  <c r="O8" i="8"/>
  <c r="R8" i="8"/>
  <c r="S8" i="8"/>
  <c r="T8" i="8"/>
  <c r="W8" i="8"/>
  <c r="X8" i="8"/>
  <c r="Y8" i="8"/>
  <c r="AB8" i="8"/>
  <c r="AC8" i="8"/>
  <c r="AD8" i="8"/>
  <c r="AG8" i="8"/>
  <c r="AH8" i="8"/>
  <c r="AI8" i="8"/>
  <c r="I9" i="8"/>
  <c r="J9" i="8"/>
  <c r="M9" i="8"/>
  <c r="N9" i="8"/>
  <c r="O9" i="8"/>
  <c r="R9" i="8"/>
  <c r="S9" i="8"/>
  <c r="T9" i="8"/>
  <c r="W9" i="8"/>
  <c r="X9" i="8"/>
  <c r="Y9" i="8"/>
  <c r="AB9" i="8"/>
  <c r="AC9" i="8"/>
  <c r="AD9" i="8"/>
  <c r="AG9" i="8"/>
  <c r="AH9" i="8"/>
  <c r="AI9" i="8"/>
  <c r="I10" i="8"/>
  <c r="J10" i="8"/>
  <c r="M10" i="8"/>
  <c r="N10" i="8"/>
  <c r="O10" i="8"/>
  <c r="R10" i="8"/>
  <c r="S10" i="8"/>
  <c r="T10" i="8"/>
  <c r="W10" i="8"/>
  <c r="X10" i="8"/>
  <c r="Y10" i="8"/>
  <c r="AB10" i="8"/>
  <c r="AC10" i="8"/>
  <c r="AD10" i="8"/>
  <c r="AG10" i="8"/>
  <c r="AH10" i="8"/>
  <c r="AI10" i="8"/>
  <c r="I11" i="8"/>
  <c r="J11" i="8"/>
  <c r="M11" i="8"/>
  <c r="O11" i="8"/>
  <c r="R11" i="8"/>
  <c r="S11" i="8"/>
  <c r="T11" i="8"/>
  <c r="W11" i="8"/>
  <c r="X11" i="8"/>
  <c r="Y11" i="8"/>
  <c r="AB11" i="8"/>
  <c r="AC11" i="8"/>
  <c r="AD11" i="8"/>
  <c r="AG11" i="8"/>
  <c r="AH11" i="8"/>
  <c r="AI11" i="8"/>
  <c r="I12" i="8"/>
  <c r="J12" i="8"/>
  <c r="M12" i="8"/>
  <c r="N12" i="8"/>
  <c r="O12" i="8"/>
  <c r="R12" i="8"/>
  <c r="S12" i="8"/>
  <c r="T12" i="8"/>
  <c r="W12" i="8"/>
  <c r="X12" i="8"/>
  <c r="Y12" i="8"/>
  <c r="AB12" i="8"/>
  <c r="AC12" i="8"/>
  <c r="AD12" i="8"/>
  <c r="AG12" i="8"/>
  <c r="AH12" i="8"/>
  <c r="AI12" i="8"/>
  <c r="I13" i="8"/>
  <c r="J13" i="8"/>
  <c r="M13" i="8"/>
  <c r="N13" i="8"/>
  <c r="O13" i="8"/>
  <c r="R13" i="8"/>
  <c r="S13" i="8"/>
  <c r="T13" i="8"/>
  <c r="W13" i="8"/>
  <c r="X13" i="8"/>
  <c r="Y13" i="8"/>
  <c r="AB13" i="8"/>
  <c r="AC13" i="8"/>
  <c r="AD13" i="8"/>
  <c r="AG13" i="8"/>
  <c r="AH13" i="8"/>
  <c r="AI13" i="8"/>
  <c r="I14" i="8"/>
  <c r="J14" i="8"/>
  <c r="M14" i="8"/>
  <c r="N14" i="8"/>
  <c r="O14" i="8"/>
  <c r="R14" i="8"/>
  <c r="S14" i="8"/>
  <c r="T14" i="8"/>
  <c r="W14" i="8"/>
  <c r="X14" i="8"/>
  <c r="Y14" i="8"/>
  <c r="AB14" i="8"/>
  <c r="AC14" i="8"/>
  <c r="AD14" i="8"/>
  <c r="AG14" i="8"/>
  <c r="AH14" i="8"/>
  <c r="AI14" i="8"/>
  <c r="I15" i="8"/>
  <c r="J15" i="8"/>
  <c r="M15" i="8"/>
  <c r="N15" i="8"/>
  <c r="O15" i="8"/>
  <c r="R15" i="8"/>
  <c r="S15" i="8"/>
  <c r="T15" i="8"/>
  <c r="W15" i="8"/>
  <c r="X15" i="8"/>
  <c r="Y15" i="8"/>
  <c r="AB15" i="8"/>
  <c r="AC15" i="8"/>
  <c r="AD15" i="8"/>
  <c r="AG15" i="8"/>
  <c r="AH15" i="8"/>
  <c r="AI15" i="8"/>
  <c r="H7" i="8"/>
  <c r="H8" i="8"/>
  <c r="H9" i="8"/>
  <c r="H10" i="8"/>
  <c r="H11" i="8"/>
  <c r="H12" i="8"/>
  <c r="H13" i="8"/>
  <c r="H14" i="8"/>
  <c r="H15" i="8"/>
  <c r="E7" i="8"/>
  <c r="D7" i="8" s="1"/>
  <c r="E8" i="8"/>
  <c r="D8" i="8" s="1"/>
  <c r="E9" i="8"/>
  <c r="D9" i="8" s="1"/>
  <c r="E10" i="8"/>
  <c r="D10" i="8" s="1"/>
  <c r="E11" i="8"/>
  <c r="D11" i="8" s="1"/>
  <c r="E12" i="8"/>
  <c r="D12" i="8" s="1"/>
  <c r="E13" i="8"/>
  <c r="D13" i="8" s="1"/>
  <c r="E14" i="8"/>
  <c r="D14" i="8" s="1"/>
  <c r="E15" i="8"/>
  <c r="D15" i="8" s="1"/>
  <c r="AH6" i="8"/>
  <c r="AH16" i="8"/>
  <c r="AH17" i="8"/>
  <c r="AH18" i="8"/>
  <c r="AH19" i="8"/>
  <c r="AH5" i="8"/>
  <c r="AI19" i="8"/>
  <c r="AI18" i="8"/>
  <c r="AI17" i="8"/>
  <c r="AI16" i="8"/>
  <c r="AI6" i="8"/>
  <c r="AI5" i="8"/>
  <c r="AD19" i="8"/>
  <c r="AD18" i="8"/>
  <c r="AD17" i="8"/>
  <c r="AD16" i="8"/>
  <c r="AD6" i="8"/>
  <c r="AD5" i="8"/>
  <c r="AC6" i="8"/>
  <c r="AC16" i="8"/>
  <c r="AC17" i="8"/>
  <c r="AC18" i="8"/>
  <c r="AC19" i="8"/>
  <c r="AC5" i="8"/>
  <c r="Y19" i="8"/>
  <c r="Y18" i="8"/>
  <c r="Y17" i="8"/>
  <c r="Y16" i="8"/>
  <c r="Y6" i="8"/>
  <c r="Y5" i="8"/>
  <c r="X6" i="8"/>
  <c r="X16" i="8"/>
  <c r="X17" i="8"/>
  <c r="X18" i="8"/>
  <c r="X19" i="8"/>
  <c r="X5" i="8"/>
  <c r="T19" i="8"/>
  <c r="T18" i="8"/>
  <c r="T17" i="8"/>
  <c r="T16" i="8"/>
  <c r="T6" i="8"/>
  <c r="T5" i="8"/>
  <c r="S6" i="8"/>
  <c r="S16" i="8"/>
  <c r="S17" i="8"/>
  <c r="S18" i="8"/>
  <c r="S19" i="8"/>
  <c r="S5" i="8"/>
  <c r="O19" i="8"/>
  <c r="O18" i="8"/>
  <c r="O17" i="8"/>
  <c r="O16" i="8"/>
  <c r="O6" i="8"/>
  <c r="O5" i="8"/>
  <c r="J5" i="8"/>
  <c r="N6" i="8"/>
  <c r="N16" i="8"/>
  <c r="N17" i="8"/>
  <c r="N18" i="8"/>
  <c r="N19" i="8"/>
  <c r="N5" i="8"/>
  <c r="I6" i="8"/>
  <c r="I16" i="8"/>
  <c r="I17" i="8"/>
  <c r="I18" i="8"/>
  <c r="I19" i="8"/>
  <c r="I5" i="8"/>
  <c r="J6" i="8"/>
  <c r="J16" i="8"/>
  <c r="J17" i="8"/>
  <c r="J18" i="8"/>
  <c r="J19" i="8"/>
  <c r="AG5" i="8" l="1"/>
  <c r="AG6" i="8"/>
  <c r="AG16" i="8"/>
  <c r="AG17" i="8"/>
  <c r="AG18" i="8"/>
  <c r="AG19" i="8"/>
  <c r="AB5" i="8"/>
  <c r="AB6" i="8"/>
  <c r="AB16" i="8"/>
  <c r="AB17" i="8"/>
  <c r="AB18" i="8"/>
  <c r="AB19" i="8"/>
  <c r="W5" i="8"/>
  <c r="W6" i="8"/>
  <c r="W16" i="8"/>
  <c r="W17" i="8"/>
  <c r="W18" i="8"/>
  <c r="W19" i="8"/>
  <c r="R5" i="8"/>
  <c r="R6" i="8"/>
  <c r="R16" i="8"/>
  <c r="R17" i="8"/>
  <c r="R18" i="8"/>
  <c r="R19" i="8"/>
  <c r="M5" i="8"/>
  <c r="M6" i="8"/>
  <c r="M16" i="8"/>
  <c r="M17" i="8"/>
  <c r="M18" i="8"/>
  <c r="M19" i="8"/>
  <c r="H6" i="8"/>
  <c r="H16" i="8"/>
  <c r="H17" i="8"/>
  <c r="H18" i="8"/>
  <c r="H19" i="8"/>
  <c r="H5" i="8"/>
  <c r="E42" i="13"/>
  <c r="E41" i="13"/>
  <c r="E40" i="13"/>
  <c r="E39" i="13"/>
  <c r="E38" i="13"/>
  <c r="E37" i="13"/>
  <c r="E36" i="13"/>
  <c r="E35" i="13"/>
  <c r="E34" i="13"/>
  <c r="E33" i="13"/>
  <c r="B30" i="13"/>
  <c r="E19" i="13" l="1"/>
  <c r="E18" i="13"/>
  <c r="E17" i="13"/>
  <c r="E16" i="13"/>
  <c r="E15" i="13"/>
  <c r="E14" i="13"/>
  <c r="E13" i="13"/>
  <c r="E12" i="13"/>
  <c r="E11" i="13"/>
  <c r="E10" i="13"/>
  <c r="E19" i="8" l="1"/>
  <c r="D19" i="8" s="1"/>
  <c r="E18" i="8"/>
  <c r="D18" i="8" s="1"/>
  <c r="E17" i="8"/>
  <c r="D17" i="8" s="1"/>
  <c r="E16" i="8"/>
  <c r="D16" i="8" s="1"/>
  <c r="E6" i="8"/>
  <c r="D6" i="8" s="1"/>
  <c r="E5" i="8"/>
  <c r="D5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tc={C2A44376-7D05-47CB-A475-5037FD8FEC49}</author>
  </authors>
  <commentList>
    <comment ref="D1" authorId="0" shapeId="0" xr:uid="{00000000-0006-0000-0000-000001000000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Tittelen på arkene stemmer ikke med arkfanene</t>
      </text>
    </comment>
  </commentList>
</comments>
</file>

<file path=xl/sharedStrings.xml><?xml version="1.0" encoding="utf-8"?>
<sst xmlns="http://schemas.openxmlformats.org/spreadsheetml/2006/main" count="150" uniqueCount="123">
  <si>
    <t>Kjønnsbalanse</t>
  </si>
  <si>
    <t>Midlertidig ansatte</t>
  </si>
  <si>
    <t>Deltidsarbeid</t>
  </si>
  <si>
    <t>Andre forhold som kan hjelpe dere å avdekke utfordringer (frivillig)</t>
  </si>
  <si>
    <t>Faktisk deltidsarbeid</t>
  </si>
  <si>
    <t>Ufrivillig deltidsarbeid</t>
  </si>
  <si>
    <t>Rekruttering</t>
  </si>
  <si>
    <t>Lønnsvekst/-økning</t>
  </si>
  <si>
    <t>Videreutdanning</t>
  </si>
  <si>
    <t>Arbeidstid</t>
  </si>
  <si>
    <t>Sykefravær</t>
  </si>
  <si>
    <t>Fravær grunnet sykt barn</t>
  </si>
  <si>
    <t>Kvinner</t>
  </si>
  <si>
    <t>Menn</t>
  </si>
  <si>
    <t xml:space="preserve">Midlertidig ansatte kvinner </t>
  </si>
  <si>
    <t xml:space="preserve">Midlertidig ansatte menn </t>
  </si>
  <si>
    <t>Kvinners uttak av foreldrepermisjon (gjennomsnitt antall uker)</t>
  </si>
  <si>
    <t xml:space="preserve">Menns uttak av foreldre-permisjon (gjennomsnitt antall  uker) </t>
  </si>
  <si>
    <t>Deltid kvinner</t>
  </si>
  <si>
    <t>Deltid menn</t>
  </si>
  <si>
    <t>Ufrivillig deltid kvinner</t>
  </si>
  <si>
    <t>Ufrivillig deltid menn</t>
  </si>
  <si>
    <t>Kvinnelige søkere</t>
  </si>
  <si>
    <t xml:space="preserve"> Mannlige søkere</t>
  </si>
  <si>
    <t>Kvinnelige nyansatte</t>
  </si>
  <si>
    <t>Mannlige nyansatte</t>
  </si>
  <si>
    <t>Skal være med i redegjørelsen hvert år</t>
  </si>
  <si>
    <t>Skal som et minimum  være med i redegjørelsen annethvert år</t>
  </si>
  <si>
    <t>Frivillig</t>
  </si>
  <si>
    <t xml:space="preserve">Skal kartlegges, men trenger ikke være med i redegjørelsen </t>
  </si>
  <si>
    <t>Lønn</t>
  </si>
  <si>
    <t>Kontante ytelser</t>
  </si>
  <si>
    <t>Skattepliktige naturalytelser</t>
  </si>
  <si>
    <t>Sum alle kontante ytelser</t>
  </si>
  <si>
    <t>Avtalt lønn/fastlønn</t>
  </si>
  <si>
    <t>Uregelmessige tillegg</t>
  </si>
  <si>
    <t>Bonuser</t>
  </si>
  <si>
    <t>Overtidsgodtgjørelser</t>
  </si>
  <si>
    <t>Sum skattepliktige naturalytelser</t>
  </si>
  <si>
    <t>Andel kvinner</t>
  </si>
  <si>
    <t>Total</t>
  </si>
  <si>
    <t>Gjennomsnitt kontante ytelser (alle)</t>
  </si>
  <si>
    <t>Gjennomsnittlig avtalt lønn/fastlønn (alle)</t>
  </si>
  <si>
    <t>Gjennomsnitt uregelmessige tillegg (alle)</t>
  </si>
  <si>
    <t>Gjennomsnitt bonus (alle)</t>
  </si>
  <si>
    <t>Gjennomsnitt overtids- godtgjørelser (alle)</t>
  </si>
  <si>
    <t>Hjelpeverktøy for å vurdere innplassering i stillingsnivå/-grupper (likt arbeid og arbeid av lik verdi)</t>
  </si>
  <si>
    <t>Vekting av kriterier</t>
  </si>
  <si>
    <t>Kompetanse</t>
  </si>
  <si>
    <t>Ansvar</t>
  </si>
  <si>
    <t>Arbeidsforhold og anstrengelser</t>
  </si>
  <si>
    <t>Sum</t>
  </si>
  <si>
    <t>Stillingskode/yrkeskode</t>
  </si>
  <si>
    <t>Totalskåre</t>
  </si>
  <si>
    <t>Stillingsnivå/gruppe</t>
  </si>
  <si>
    <t>eks 1</t>
  </si>
  <si>
    <t>eks 2</t>
  </si>
  <si>
    <t>eks 3</t>
  </si>
  <si>
    <t>eks 4</t>
  </si>
  <si>
    <t>eks 5</t>
  </si>
  <si>
    <t>eks 6</t>
  </si>
  <si>
    <t>eks 7</t>
  </si>
  <si>
    <t>eks 8</t>
  </si>
  <si>
    <t>eks 9</t>
  </si>
  <si>
    <t>eks 10</t>
  </si>
  <si>
    <t>Her ser dere hvordan dette kan gjøres i praksis. Eksempelet er kun til illustrasjon, og det er ikke gjort en reell vurdering av verdiene på de ulike kriteriene.</t>
  </si>
  <si>
    <t>Direktør</t>
  </si>
  <si>
    <t>Avdelingsledere</t>
  </si>
  <si>
    <t>Spesialister</t>
  </si>
  <si>
    <t>Dataingeniører</t>
  </si>
  <si>
    <t>Advokater</t>
  </si>
  <si>
    <t>Analytikere</t>
  </si>
  <si>
    <t>Kundebehandler</t>
  </si>
  <si>
    <t>Renhold</t>
  </si>
  <si>
    <t>kantinepersonell</t>
  </si>
  <si>
    <t>Lærlinger</t>
  </si>
  <si>
    <t>Gjennomsnitt skattepliktige naturalytelser (alle)</t>
  </si>
  <si>
    <t>Uttak av foreldrepermisjon</t>
  </si>
  <si>
    <t>Antall kvinner</t>
  </si>
  <si>
    <t>Antall     menn</t>
  </si>
  <si>
    <t>Kjønnsfordeling på ulike stillingsnivå/grupper</t>
  </si>
  <si>
    <t>Skal som et minimum være med i redegjørelsen annethvert år (dere velger selv om lønnsforskjeller oppgis i kroner eller prosent)</t>
  </si>
  <si>
    <t xml:space="preserve">Gjennomsnitt kontante ytelser kvinner (kr) </t>
  </si>
  <si>
    <t>Gjennomsnitt kontante ytelser menn (kr)</t>
  </si>
  <si>
    <t>Forskjeller kontante ytelser (%)</t>
  </si>
  <si>
    <t xml:space="preserve">Forskjeller  kontante ytelser (kr) </t>
  </si>
  <si>
    <t>Forskjeller avtalt lønn/fastlønn (%)</t>
  </si>
  <si>
    <t>Forskjeller avtalt lønn/fastlønn (kr)</t>
  </si>
  <si>
    <t xml:space="preserve">Gjennomsnitt uregelmessige tillegg kvinner (kr) </t>
  </si>
  <si>
    <t>Gjennomsnitt uregelmessige tillegg menn (kr)</t>
  </si>
  <si>
    <t>Forskjeller uregelmessige tillegg (%)</t>
  </si>
  <si>
    <t>Forskjeller uregelmessige tillegg (kr)</t>
  </si>
  <si>
    <t xml:space="preserve">Gjennomsnitt bonus kvinner (kr) </t>
  </si>
  <si>
    <t>Gjennomsnitt bonus menn (kr)</t>
  </si>
  <si>
    <t>Forskjeller bonuser (kr)</t>
  </si>
  <si>
    <t>Forskjeller bonuser (%)</t>
  </si>
  <si>
    <t>Gjennomsnitt overtids- godtgjørelser kvinner (kr)</t>
  </si>
  <si>
    <t>Gjennomsnitt overtids- godtgjørelser menn (kr)</t>
  </si>
  <si>
    <t>Forskjeller overtids- godtgjørelser (kr)</t>
  </si>
  <si>
    <t>Forskjeller overtids- godtgjørelser (%)</t>
  </si>
  <si>
    <t xml:space="preserve">Gjennomsnitt skattepliktige naturalytelser kvinner (kr) </t>
  </si>
  <si>
    <t>Gjennomsnitt skattepliktige naturalytelser menn (kr)</t>
  </si>
  <si>
    <t>Forskjeller skattepliktige naturalytelser (%)</t>
  </si>
  <si>
    <t>Forskjeller skattepliktige naturalytelser (kr)</t>
  </si>
  <si>
    <t>Beskrivelse av stillingsnivå/-gruppe</t>
  </si>
  <si>
    <t>SYKEPLEIER</t>
  </si>
  <si>
    <t>KONTORMEDARBEIDER</t>
  </si>
  <si>
    <t>PERSONALKONSULENT</t>
  </si>
  <si>
    <t>KEY ACCOUNT MANAGER (SALG)</t>
  </si>
  <si>
    <t>ADMINISTRERENDE DIREKTØR (OVER 9 ANSATTE)</t>
  </si>
  <si>
    <t>MARKEDSFØRER (AGENT)</t>
  </si>
  <si>
    <t>HJELPEPLEIER</t>
  </si>
  <si>
    <t>OPERASJONSSYKEPLEIER</t>
  </si>
  <si>
    <t>SPESIALSYKEPLEIER</t>
  </si>
  <si>
    <t>ADMINISTRASJONSSEKRETÆR</t>
  </si>
  <si>
    <t>ANESTESISYKEPLEIER</t>
  </si>
  <si>
    <t>INTENSIVSYKEPLEIER</t>
  </si>
  <si>
    <t>LEGESEKRETÆR</t>
  </si>
  <si>
    <t>PSYKIATRISK SYKEPLEIER</t>
  </si>
  <si>
    <t>HELSEFAGARBEIDER</t>
  </si>
  <si>
    <t>MEDISINERSTUDENT MED LEGELISENS</t>
  </si>
  <si>
    <t>Gjennomsnitt avtalt lønn/fastlønn kvinner (kr)  /timme kr</t>
  </si>
  <si>
    <t>Gjennomsnitt avtalt lønn/fastlønn menn (kr) / timme 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</si>
</sst>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0.0\ %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172">
    <xf numFmtId="0" fontId="0" fillId="0" borderId="0" xfId="0"/>
    <xf numFmtId="0" fontId="0" fillId="0" borderId="16" xfId="0" applyBorder="1"/>
    <xf numFmtId="0" fontId="0" fillId="0" borderId="5" xfId="0" applyBorder="1"/>
    <xf numFmtId="0" fontId="0" fillId="0" borderId="14" xfId="0" applyBorder="1"/>
    <xf numFmtId="0" fontId="4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19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top" wrapText="1"/>
    </xf>
    <xf numFmtId="0" fontId="3" fillId="5" borderId="19" xfId="0" applyFont="1" applyFill="1" applyBorder="1" applyAlignment="1">
      <alignment horizontal="left" vertical="top" wrapText="1"/>
    </xf>
    <xf numFmtId="0" fontId="6" fillId="0" borderId="0" xfId="0" applyFont="1"/>
    <xf numFmtId="0" fontId="8" fillId="0" borderId="0" xfId="0" applyFont="1" applyAlignment="1">
      <alignment wrapText="1"/>
    </xf>
    <xf numFmtId="0" fontId="0" fillId="7" borderId="24" xfId="0" applyFill="1" applyBorder="1"/>
    <xf numFmtId="0" fontId="0" fillId="0" borderId="24" xfId="0" applyBorder="1"/>
    <xf numFmtId="0" fontId="2" fillId="0" borderId="0" xfId="0" applyFont="1"/>
    <xf numFmtId="0" fontId="7" fillId="0" borderId="0" xfId="0" applyFont="1" applyAlignment="1">
      <alignment wrapText="1"/>
    </xf>
    <xf numFmtId="0" fontId="2" fillId="7" borderId="24" xfId="0" applyFont="1" applyFill="1" applyBorder="1"/>
    <xf numFmtId="0" fontId="2" fillId="0" borderId="24" xfId="0" applyFont="1" applyBorder="1"/>
    <xf numFmtId="43" fontId="3" fillId="2" borderId="3" xfId="1" applyFont="1" applyFill="1" applyBorder="1" applyAlignment="1">
      <alignment horizontal="center" vertical="top" wrapText="1"/>
    </xf>
    <xf numFmtId="43" fontId="3" fillId="2" borderId="19" xfId="1" applyFont="1" applyFill="1" applyBorder="1" applyAlignment="1">
      <alignment horizontal="center" vertical="top" wrapText="1"/>
    </xf>
    <xf numFmtId="164" fontId="0" fillId="7" borderId="24" xfId="0" applyNumberFormat="1" applyFill="1" applyBorder="1"/>
    <xf numFmtId="164" fontId="0" fillId="0" borderId="24" xfId="0" applyNumberFormat="1" applyBorder="1"/>
    <xf numFmtId="165" fontId="0" fillId="7" borderId="24" xfId="0" applyNumberFormat="1" applyFill="1" applyBorder="1"/>
    <xf numFmtId="165" fontId="0" fillId="0" borderId="24" xfId="0" applyNumberFormat="1" applyBorder="1"/>
    <xf numFmtId="2" fontId="0" fillId="0" borderId="0" xfId="0" applyNumberFormat="1"/>
    <xf numFmtId="165" fontId="0" fillId="8" borderId="24" xfId="0" applyNumberFormat="1" applyFill="1" applyBorder="1"/>
    <xf numFmtId="43" fontId="3" fillId="6" borderId="3" xfId="1" applyFont="1" applyFill="1" applyBorder="1" applyAlignment="1">
      <alignment horizontal="center" vertical="top" wrapText="1"/>
    </xf>
    <xf numFmtId="43" fontId="3" fillId="6" borderId="19" xfId="1" applyFont="1" applyFill="1" applyBorder="1" applyAlignment="1">
      <alignment horizontal="center" vertical="top" wrapText="1"/>
    </xf>
    <xf numFmtId="0" fontId="0" fillId="4" borderId="4" xfId="0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10" fillId="4" borderId="31" xfId="0" applyFont="1" applyFill="1" applyBorder="1" applyAlignment="1">
      <alignment wrapText="1"/>
    </xf>
    <xf numFmtId="0" fontId="10" fillId="4" borderId="12" xfId="0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0" fontId="10" fillId="4" borderId="4" xfId="0" applyFont="1" applyFill="1" applyBorder="1" applyAlignment="1">
      <alignment wrapText="1"/>
    </xf>
    <xf numFmtId="0" fontId="10" fillId="4" borderId="5" xfId="0" applyFont="1" applyFill="1" applyBorder="1" applyAlignment="1">
      <alignment wrapText="1"/>
    </xf>
    <xf numFmtId="0" fontId="10" fillId="5" borderId="11" xfId="0" applyFont="1" applyFill="1" applyBorder="1" applyAlignment="1">
      <alignment wrapText="1"/>
    </xf>
    <xf numFmtId="0" fontId="10" fillId="5" borderId="12" xfId="0" applyFont="1" applyFill="1" applyBorder="1" applyAlignment="1">
      <alignment wrapText="1"/>
    </xf>
    <xf numFmtId="0" fontId="10" fillId="2" borderId="10" xfId="0" applyFont="1" applyFill="1" applyBorder="1" applyAlignment="1">
      <alignment wrapText="1"/>
    </xf>
    <xf numFmtId="0" fontId="10" fillId="2" borderId="11" xfId="0" applyFont="1" applyFill="1" applyBorder="1" applyAlignment="1">
      <alignment wrapText="1"/>
    </xf>
    <xf numFmtId="0" fontId="10" fillId="2" borderId="12" xfId="0" applyFont="1" applyFill="1" applyBorder="1" applyAlignment="1">
      <alignment wrapText="1"/>
    </xf>
    <xf numFmtId="0" fontId="10" fillId="2" borderId="17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 wrapText="1"/>
    </xf>
    <xf numFmtId="0" fontId="0" fillId="4" borderId="21" xfId="0" applyFill="1" applyBorder="1" applyAlignment="1">
      <alignment wrapText="1"/>
    </xf>
    <xf numFmtId="0" fontId="0" fillId="4" borderId="23" xfId="0" applyFill="1" applyBorder="1" applyAlignment="1">
      <alignment wrapText="1"/>
    </xf>
    <xf numFmtId="0" fontId="0" fillId="4" borderId="25" xfId="0" applyFill="1" applyBorder="1"/>
    <xf numFmtId="0" fontId="0" fillId="4" borderId="23" xfId="0" applyFill="1" applyBorder="1"/>
    <xf numFmtId="0" fontId="0" fillId="4" borderId="21" xfId="0" applyFill="1" applyBorder="1"/>
    <xf numFmtId="0" fontId="0" fillId="5" borderId="22" xfId="0" applyFill="1" applyBorder="1"/>
    <xf numFmtId="0" fontId="0" fillId="5" borderId="23" xfId="0" applyFill="1" applyBorder="1"/>
    <xf numFmtId="0" fontId="10" fillId="2" borderId="21" xfId="0" applyFont="1" applyFill="1" applyBorder="1" applyAlignment="1">
      <alignment wrapText="1"/>
    </xf>
    <xf numFmtId="0" fontId="10" fillId="2" borderId="22" xfId="0" applyFont="1" applyFill="1" applyBorder="1" applyAlignment="1">
      <alignment wrapText="1"/>
    </xf>
    <xf numFmtId="0" fontId="10" fillId="2" borderId="23" xfId="0" applyFont="1" applyFill="1" applyBorder="1" applyAlignment="1">
      <alignment wrapText="1"/>
    </xf>
    <xf numFmtId="0" fontId="10" fillId="2" borderId="21" xfId="0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wrapText="1"/>
    </xf>
    <xf numFmtId="43" fontId="10" fillId="6" borderId="17" xfId="1" applyFont="1" applyFill="1" applyBorder="1" applyAlignment="1">
      <alignment horizontal="left" vertical="top" wrapText="1"/>
    </xf>
    <xf numFmtId="43" fontId="10" fillId="6" borderId="27" xfId="1" applyFont="1" applyFill="1" applyBorder="1" applyAlignment="1">
      <alignment horizontal="left" vertical="top" wrapText="1"/>
    </xf>
    <xf numFmtId="0" fontId="10" fillId="4" borderId="18" xfId="0" applyFont="1" applyFill="1" applyBorder="1" applyAlignment="1">
      <alignment vertical="top" wrapText="1"/>
    </xf>
    <xf numFmtId="0" fontId="10" fillId="6" borderId="20" xfId="0" applyFont="1" applyFill="1" applyBorder="1" applyAlignment="1">
      <alignment vertical="top" wrapText="1"/>
    </xf>
    <xf numFmtId="0" fontId="10" fillId="6" borderId="10" xfId="0" applyFont="1" applyFill="1" applyBorder="1" applyAlignment="1">
      <alignment vertical="top" wrapText="1"/>
    </xf>
    <xf numFmtId="0" fontId="10" fillId="6" borderId="11" xfId="0" applyFont="1" applyFill="1" applyBorder="1" applyAlignment="1">
      <alignment vertical="top" wrapText="1"/>
    </xf>
    <xf numFmtId="0" fontId="10" fillId="5" borderId="11" xfId="0" applyFont="1" applyFill="1" applyBorder="1" applyAlignment="1">
      <alignment vertical="top" wrapText="1"/>
    </xf>
    <xf numFmtId="0" fontId="10" fillId="6" borderId="12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12" fillId="3" borderId="44" xfId="0" applyFont="1" applyFill="1" applyBorder="1" applyAlignment="1">
      <alignment wrapText="1"/>
    </xf>
    <xf numFmtId="43" fontId="10" fillId="6" borderId="4" xfId="1" applyFont="1" applyFill="1" applyBorder="1" applyAlignment="1">
      <alignment horizontal="center" vertical="top" wrapText="1"/>
    </xf>
    <xf numFmtId="43" fontId="10" fillId="6" borderId="19" xfId="1" applyFont="1" applyFill="1" applyBorder="1" applyAlignment="1">
      <alignment horizontal="center" vertical="top" wrapText="1"/>
    </xf>
    <xf numFmtId="9" fontId="10" fillId="4" borderId="5" xfId="0" applyNumberFormat="1" applyFont="1" applyFill="1" applyBorder="1" applyAlignment="1">
      <alignment wrapText="1"/>
    </xf>
    <xf numFmtId="0" fontId="10" fillId="6" borderId="6" xfId="0" applyFont="1" applyFill="1" applyBorder="1" applyAlignment="1">
      <alignment wrapText="1"/>
    </xf>
    <xf numFmtId="2" fontId="10" fillId="6" borderId="10" xfId="1" applyNumberFormat="1" applyFont="1" applyFill="1" applyBorder="1" applyAlignment="1">
      <alignment wrapText="1"/>
    </xf>
    <xf numFmtId="2" fontId="10" fillId="6" borderId="11" xfId="1" applyNumberFormat="1" applyFont="1" applyFill="1" applyBorder="1" applyAlignment="1">
      <alignment wrapText="1"/>
    </xf>
    <xf numFmtId="166" fontId="10" fillId="5" borderId="11" xfId="0" applyNumberFormat="1" applyFont="1" applyFill="1" applyBorder="1" applyAlignment="1">
      <alignment wrapText="1"/>
    </xf>
    <xf numFmtId="2" fontId="10" fillId="5" borderId="32" xfId="0" applyNumberFormat="1" applyFont="1" applyFill="1" applyBorder="1" applyAlignment="1">
      <alignment wrapText="1"/>
    </xf>
    <xf numFmtId="2" fontId="10" fillId="6" borderId="12" xfId="0" applyNumberFormat="1" applyFont="1" applyFill="1" applyBorder="1" applyAlignment="1">
      <alignment wrapText="1"/>
    </xf>
    <xf numFmtId="166" fontId="10" fillId="5" borderId="32" xfId="0" applyNumberFormat="1" applyFont="1" applyFill="1" applyBorder="1" applyAlignment="1">
      <alignment wrapText="1"/>
    </xf>
    <xf numFmtId="2" fontId="10" fillId="5" borderId="5" xfId="0" applyNumberFormat="1" applyFont="1" applyFill="1" applyBorder="1" applyAlignment="1">
      <alignment wrapText="1"/>
    </xf>
    <xf numFmtId="0" fontId="10" fillId="6" borderId="43" xfId="0" applyFont="1" applyFill="1" applyBorder="1" applyAlignment="1">
      <alignment wrapText="1"/>
    </xf>
    <xf numFmtId="2" fontId="10" fillId="6" borderId="4" xfId="1" applyNumberFormat="1" applyFont="1" applyFill="1" applyBorder="1" applyAlignment="1">
      <alignment wrapText="1"/>
    </xf>
    <xf numFmtId="2" fontId="10" fillId="6" borderId="5" xfId="1" applyNumberFormat="1" applyFont="1" applyFill="1" applyBorder="1" applyAlignment="1">
      <alignment wrapText="1"/>
    </xf>
    <xf numFmtId="2" fontId="10" fillId="6" borderId="4" xfId="0" applyNumberFormat="1" applyFont="1" applyFill="1" applyBorder="1" applyAlignment="1">
      <alignment wrapText="1"/>
    </xf>
    <xf numFmtId="2" fontId="10" fillId="6" borderId="5" xfId="0" applyNumberFormat="1" applyFont="1" applyFill="1" applyBorder="1" applyAlignment="1">
      <alignment wrapText="1"/>
    </xf>
    <xf numFmtId="2" fontId="10" fillId="6" borderId="19" xfId="0" applyNumberFormat="1" applyFont="1" applyFill="1" applyBorder="1" applyAlignment="1">
      <alignment wrapText="1"/>
    </xf>
    <xf numFmtId="2" fontId="10" fillId="6" borderId="21" xfId="0" applyNumberFormat="1" applyFont="1" applyFill="1" applyBorder="1" applyAlignment="1">
      <alignment wrapText="1"/>
    </xf>
    <xf numFmtId="2" fontId="10" fillId="6" borderId="25" xfId="0" applyNumberFormat="1" applyFont="1" applyFill="1" applyBorder="1" applyAlignment="1">
      <alignment wrapText="1"/>
    </xf>
    <xf numFmtId="166" fontId="10" fillId="5" borderId="33" xfId="0" applyNumberFormat="1" applyFont="1" applyFill="1" applyBorder="1" applyAlignment="1">
      <alignment wrapText="1"/>
    </xf>
    <xf numFmtId="2" fontId="10" fillId="6" borderId="22" xfId="0" applyNumberFormat="1" applyFont="1" applyFill="1" applyBorder="1" applyAlignment="1">
      <alignment wrapText="1"/>
    </xf>
    <xf numFmtId="166" fontId="10" fillId="5" borderId="34" xfId="0" applyNumberFormat="1" applyFont="1" applyFill="1" applyBorder="1" applyAlignment="1">
      <alignment wrapText="1"/>
    </xf>
    <xf numFmtId="2" fontId="10" fillId="5" borderId="33" xfId="0" applyNumberFormat="1" applyFont="1" applyFill="1" applyBorder="1" applyAlignment="1">
      <alignment wrapText="1"/>
    </xf>
    <xf numFmtId="2" fontId="10" fillId="6" borderId="35" xfId="0" applyNumberFormat="1" applyFont="1" applyFill="1" applyBorder="1" applyAlignment="1">
      <alignment wrapText="1"/>
    </xf>
    <xf numFmtId="2" fontId="10" fillId="6" borderId="21" xfId="1" applyNumberFormat="1" applyFont="1" applyFill="1" applyBorder="1" applyAlignment="1">
      <alignment wrapText="1"/>
    </xf>
    <xf numFmtId="2" fontId="10" fillId="6" borderId="22" xfId="1" applyNumberFormat="1" applyFont="1" applyFill="1" applyBorder="1" applyAlignment="1">
      <alignment wrapText="1"/>
    </xf>
    <xf numFmtId="2" fontId="10" fillId="6" borderId="31" xfId="1" applyNumberFormat="1" applyFont="1" applyFill="1" applyBorder="1" applyAlignment="1">
      <alignment wrapText="1"/>
    </xf>
    <xf numFmtId="2" fontId="10" fillId="6" borderId="19" xfId="1" applyNumberFormat="1" applyFont="1" applyFill="1" applyBorder="1" applyAlignment="1">
      <alignment wrapText="1"/>
    </xf>
    <xf numFmtId="2" fontId="10" fillId="6" borderId="25" xfId="1" applyNumberFormat="1" applyFont="1" applyFill="1" applyBorder="1" applyAlignment="1">
      <alignment wrapText="1"/>
    </xf>
    <xf numFmtId="166" fontId="10" fillId="5" borderId="5" xfId="0" applyNumberFormat="1" applyFont="1" applyFill="1" applyBorder="1" applyAlignment="1">
      <alignment wrapText="1"/>
    </xf>
    <xf numFmtId="0" fontId="10" fillId="6" borderId="31" xfId="0" applyFont="1" applyFill="1" applyBorder="1" applyAlignment="1">
      <alignment vertical="top" wrapText="1"/>
    </xf>
    <xf numFmtId="0" fontId="12" fillId="3" borderId="45" xfId="0" applyFont="1" applyFill="1" applyBorder="1" applyAlignment="1">
      <alignment vertical="top" wrapText="1"/>
    </xf>
    <xf numFmtId="0" fontId="10" fillId="5" borderId="32" xfId="0" applyFont="1" applyFill="1" applyBorder="1" applyAlignment="1">
      <alignment vertical="top" wrapText="1"/>
    </xf>
    <xf numFmtId="0" fontId="10" fillId="6" borderId="15" xfId="0" applyFont="1" applyFill="1" applyBorder="1" applyAlignment="1">
      <alignment vertical="top" wrapText="1"/>
    </xf>
    <xf numFmtId="43" fontId="10" fillId="6" borderId="21" xfId="1" applyFont="1" applyFill="1" applyBorder="1" applyAlignment="1">
      <alignment horizontal="center" vertical="top" wrapText="1"/>
    </xf>
    <xf numFmtId="43" fontId="10" fillId="6" borderId="25" xfId="1" applyFont="1" applyFill="1" applyBorder="1" applyAlignment="1">
      <alignment horizontal="center" vertical="top" wrapText="1"/>
    </xf>
    <xf numFmtId="9" fontId="10" fillId="4" borderId="22" xfId="0" applyNumberFormat="1" applyFont="1" applyFill="1" applyBorder="1" applyAlignment="1">
      <alignment wrapText="1"/>
    </xf>
    <xf numFmtId="0" fontId="10" fillId="6" borderId="23" xfId="0" applyFont="1" applyFill="1" applyBorder="1" applyAlignment="1">
      <alignment wrapText="1"/>
    </xf>
    <xf numFmtId="2" fontId="10" fillId="5" borderId="22" xfId="0" applyNumberFormat="1" applyFont="1" applyFill="1" applyBorder="1" applyAlignment="1">
      <alignment wrapText="1"/>
    </xf>
    <xf numFmtId="166" fontId="10" fillId="5" borderId="22" xfId="0" applyNumberFormat="1" applyFont="1" applyFill="1" applyBorder="1" applyAlignment="1">
      <alignment wrapText="1"/>
    </xf>
    <xf numFmtId="2" fontId="10" fillId="6" borderId="12" xfId="0" applyNumberFormat="1" applyFont="1" applyFill="1" applyBorder="1" applyAlignment="1">
      <alignment vertical="top" wrapText="1"/>
    </xf>
    <xf numFmtId="2" fontId="10" fillId="6" borderId="6" xfId="0" applyNumberFormat="1" applyFont="1" applyFill="1" applyBorder="1" applyAlignment="1">
      <alignment wrapText="1"/>
    </xf>
    <xf numFmtId="2" fontId="10" fillId="6" borderId="23" xfId="0" applyNumberFormat="1" applyFont="1" applyFill="1" applyBorder="1" applyAlignment="1">
      <alignment wrapText="1"/>
    </xf>
    <xf numFmtId="0" fontId="14" fillId="0" borderId="0" xfId="2"/>
    <xf numFmtId="0" fontId="14" fillId="0" borderId="0" xfId="2" applyAlignment="1">
      <alignment horizontal="left"/>
    </xf>
    <xf numFmtId="43" fontId="10" fillId="6" borderId="0" xfId="1" applyFont="1" applyFill="1" applyBorder="1" applyAlignment="1">
      <alignment horizontal="center" vertical="top" wrapText="1"/>
    </xf>
    <xf numFmtId="9" fontId="10" fillId="4" borderId="0" xfId="0" applyNumberFormat="1" applyFont="1" applyFill="1" applyAlignment="1">
      <alignment wrapText="1"/>
    </xf>
    <xf numFmtId="0" fontId="10" fillId="6" borderId="0" xfId="0" applyFont="1" applyFill="1" applyAlignment="1">
      <alignment wrapText="1"/>
    </xf>
    <xf numFmtId="2" fontId="10" fillId="6" borderId="0" xfId="1" applyNumberFormat="1" applyFont="1" applyFill="1" applyBorder="1" applyAlignment="1">
      <alignment wrapText="1"/>
    </xf>
    <xf numFmtId="166" fontId="10" fillId="5" borderId="0" xfId="0" applyNumberFormat="1" applyFont="1" applyFill="1" applyAlignment="1">
      <alignment wrapText="1"/>
    </xf>
    <xf numFmtId="2" fontId="10" fillId="5" borderId="0" xfId="0" applyNumberFormat="1" applyFont="1" applyFill="1" applyAlignment="1">
      <alignment wrapText="1"/>
    </xf>
    <xf numFmtId="2" fontId="10" fillId="6" borderId="0" xfId="0" applyNumberFormat="1" applyFont="1" applyFill="1" applyAlignment="1">
      <alignment wrapText="1"/>
    </xf>
    <xf numFmtId="165" fontId="10" fillId="4" borderId="22" xfId="0" applyNumberFormat="1" applyFont="1" applyFill="1" applyBorder="1" applyAlignment="1">
      <alignment wrapText="1"/>
    </xf>
    <xf numFmtId="165" fontId="10" fillId="4" borderId="21" xfId="0" applyNumberFormat="1" applyFont="1" applyFill="1" applyBorder="1" applyAlignment="1">
      <alignment wrapText="1"/>
    </xf>
    <xf numFmtId="0" fontId="4" fillId="3" borderId="29" xfId="0" applyFont="1" applyFill="1" applyBorder="1" applyAlignment="1">
      <alignment horizontal="center" wrapText="1"/>
    </xf>
    <xf numFmtId="0" fontId="4" fillId="3" borderId="30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wrapText="1"/>
    </xf>
    <xf numFmtId="0" fontId="13" fillId="3" borderId="26" xfId="0" applyFont="1" applyFill="1" applyBorder="1" applyAlignment="1">
      <alignment horizontal="center" wrapText="1"/>
    </xf>
    <xf numFmtId="0" fontId="13" fillId="3" borderId="28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vertical="top" wrapText="1"/>
    </xf>
    <xf numFmtId="0" fontId="4" fillId="3" borderId="20" xfId="0" applyFont="1" applyFill="1" applyBorder="1" applyAlignment="1">
      <alignment horizontal="center" vertical="top" wrapText="1"/>
    </xf>
    <xf numFmtId="0" fontId="4" fillId="3" borderId="25" xfId="0" applyFont="1" applyFill="1" applyBorder="1" applyAlignment="1">
      <alignment horizontal="center" vertical="top" wrapText="1"/>
    </xf>
    <xf numFmtId="0" fontId="4" fillId="3" borderId="23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3" borderId="21" xfId="0" applyFont="1" applyFill="1" applyBorder="1" applyAlignment="1">
      <alignment horizontal="center" vertical="top" wrapText="1"/>
    </xf>
    <xf numFmtId="0" fontId="4" fillId="3" borderId="40" xfId="0" applyFont="1" applyFill="1" applyBorder="1" applyAlignment="1">
      <alignment horizontal="center" wrapText="1"/>
    </xf>
    <xf numFmtId="0" fontId="4" fillId="3" borderId="41" xfId="0" applyFont="1" applyFill="1" applyBorder="1" applyAlignment="1">
      <alignment horizontal="center" wrapText="1"/>
    </xf>
    <xf numFmtId="0" fontId="4" fillId="3" borderId="42" xfId="0" applyFont="1" applyFill="1" applyBorder="1" applyAlignment="1">
      <alignment horizontal="center" wrapText="1"/>
    </xf>
    <xf numFmtId="0" fontId="13" fillId="3" borderId="39" xfId="0" applyFont="1" applyFill="1" applyBorder="1" applyAlignment="1">
      <alignment horizontal="center" wrapText="1"/>
    </xf>
    <xf numFmtId="0" fontId="13" fillId="3" borderId="34" xfId="0" applyFont="1" applyFill="1" applyBorder="1" applyAlignment="1">
      <alignment horizontal="center" wrapText="1"/>
    </xf>
    <xf numFmtId="0" fontId="13" fillId="3" borderId="35" xfId="0" applyFont="1" applyFill="1" applyBorder="1" applyAlignment="1">
      <alignment horizontal="center" wrapText="1"/>
    </xf>
    <xf numFmtId="0" fontId="13" fillId="3" borderId="7" xfId="0" applyFont="1" applyFill="1" applyBorder="1" applyAlignment="1">
      <alignment horizontal="center" wrapText="1"/>
    </xf>
    <xf numFmtId="0" fontId="13" fillId="3" borderId="8" xfId="0" applyFont="1" applyFill="1" applyBorder="1" applyAlignment="1">
      <alignment horizontal="center" wrapText="1"/>
    </xf>
    <xf numFmtId="0" fontId="13" fillId="3" borderId="9" xfId="0" applyFont="1" applyFill="1" applyBorder="1" applyAlignment="1">
      <alignment horizontal="center" wrapText="1"/>
    </xf>
    <xf numFmtId="43" fontId="3" fillId="6" borderId="3" xfId="1" applyFont="1" applyFill="1" applyBorder="1" applyAlignment="1">
      <alignment horizontal="center" vertical="top" wrapText="1"/>
    </xf>
    <xf numFmtId="43" fontId="3" fillId="6" borderId="19" xfId="1" applyFont="1" applyFill="1" applyBorder="1" applyAlignment="1">
      <alignment horizontal="center" vertical="top" wrapText="1"/>
    </xf>
    <xf numFmtId="0" fontId="11" fillId="0" borderId="25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3" borderId="41" xfId="0" applyFont="1" applyFill="1" applyBorder="1" applyAlignment="1">
      <alignment horizontal="center"/>
    </xf>
    <xf numFmtId="0" fontId="11" fillId="3" borderId="42" xfId="0" applyFont="1" applyFill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3" borderId="41" xfId="0" applyFont="1" applyFill="1" applyBorder="1" applyAlignment="1">
      <alignment horizontal="center" wrapText="1"/>
    </xf>
    <xf numFmtId="0" fontId="11" fillId="3" borderId="40" xfId="0" applyFont="1" applyFill="1" applyBorder="1" applyAlignment="1">
      <alignment horizontal="center" wrapText="1"/>
    </xf>
    <xf numFmtId="0" fontId="11" fillId="3" borderId="40" xfId="0" applyFont="1" applyFill="1" applyBorder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top" wrapText="1"/>
    </xf>
    <xf numFmtId="0" fontId="3" fillId="5" borderId="19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</cellXfs>
  <cellStyles count="3">
    <cellStyle name="Komma" xfId="1" builtinId="3"/>
    <cellStyle name="Normal" xfId="0" builtinId="0"/>
    <cellStyle name="Normal_Kartlegge lønn" xfId="2" xr:uid="{BD43EF2E-F182-4674-A6EB-881654AC28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bufdir.no/arp/lonn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bufdir.no/arp/lon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45720</xdr:colOff>
      <xdr:row>31</xdr:row>
      <xdr:rowOff>15240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623BC52-03E3-4C60-9713-273EB3807324}"/>
            </a:ext>
          </a:extLst>
        </xdr:cNvPr>
        <xdr:cNvSpPr txBox="1"/>
      </xdr:nvSpPr>
      <xdr:spPr>
        <a:xfrm>
          <a:off x="0" y="0"/>
          <a:ext cx="7894320" cy="56845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600" b="1"/>
            <a:t>Kartlegging av faktisk tilstand for kjønnslikestilling</a:t>
          </a:r>
        </a:p>
        <a:p>
          <a:endParaRPr lang="nb-NO" sz="1600" b="1"/>
        </a:p>
        <a:p>
          <a:r>
            <a:rPr lang="nb-NO" sz="1100" b="0"/>
            <a:t>Arbeidsgivere i offentlige virksomheter og private arbeidsgivere med over 50 ansatte har plikt til å redegjøre fore kjønnsforskjeller på flere områder, blant annet lønn. Dette skal skje i samarbeid med de tillitsvalgte. Se www.bufdir.no/arp/rapport for å hjelp</a:t>
          </a:r>
          <a:r>
            <a:rPr lang="nb-NO" sz="1100" b="0" baseline="0"/>
            <a:t> til redegjørelsen. </a:t>
          </a:r>
          <a:endParaRPr lang="nb-NO" sz="1100" b="0"/>
        </a:p>
        <a:p>
          <a:endParaRPr lang="nb-NO" sz="1100" b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/>
            <a:t>Dette verktøyet kan hjelpe dere med å undersøke kjønnsforskjeller i deres virksomhet. De ulike arkene inneholder det dere skal og kan redegjøre</a:t>
          </a:r>
          <a:r>
            <a:rPr lang="nb-NO" sz="1100" b="0" baseline="0"/>
            <a:t> for</a:t>
          </a:r>
          <a:r>
            <a:rPr lang="nb-NO" sz="1100" b="0"/>
            <a:t>.</a:t>
          </a:r>
          <a:r>
            <a:rPr lang="nb-NO" sz="1100" b="0" baseline="0"/>
            <a:t> Se: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https://bufdir.no/arp/lonn for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veiledning til skjemaet. </a:t>
          </a:r>
          <a:endParaRPr lang="nb-NO">
            <a:effectLst/>
          </a:endParaRPr>
        </a:p>
        <a:p>
          <a:endParaRPr lang="nb-NO" sz="1100" b="0"/>
        </a:p>
        <a:p>
          <a:endParaRPr lang="nb-NO" sz="1100" b="0"/>
        </a:p>
        <a:p>
          <a:r>
            <a:rPr lang="nb-NO" sz="1100" b="1"/>
            <a:t>ARK 1:</a:t>
          </a:r>
        </a:p>
        <a:p>
          <a:r>
            <a:rPr lang="nb-NO" sz="1100" b="0"/>
            <a:t>- midlertidge ansettelse</a:t>
          </a:r>
        </a:p>
        <a:p>
          <a:r>
            <a:rPr lang="nb-NO" sz="1100" b="0"/>
            <a:t>- deltidsstillinger</a:t>
          </a:r>
        </a:p>
        <a:p>
          <a:r>
            <a:rPr lang="nb-NO" sz="1100" b="0"/>
            <a:t>- ufrivillig deltid</a:t>
          </a:r>
        </a:p>
        <a:p>
          <a:r>
            <a:rPr lang="nb-NO" sz="1100" b="0"/>
            <a:t>- uttak av foreldrepermisjon</a:t>
          </a:r>
        </a:p>
        <a:p>
          <a:r>
            <a:rPr lang="nb-N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rekruttering (frivillig)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lønnsopprykk (frivillig)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videreutdanning (frivillig)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arbeidstid (frivillig)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sykefravær (frivillig)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sykefravær grunnet sykt barn (frivillig)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ARK 2: </a:t>
          </a:r>
        </a:p>
        <a:p>
          <a:r>
            <a:rPr lang="nb-N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kjønnsfordeling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på ulike stillinsgnivå/grupper</a:t>
          </a:r>
          <a:endParaRPr lang="nb-NO">
            <a:effectLst/>
          </a:endParaRPr>
        </a:p>
        <a:p>
          <a:r>
            <a:rPr lang="nb-N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lønnsforskjeller mellom kvinner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og menn på ulike stillingsnivå/grupper</a:t>
          </a:r>
          <a:endParaRPr lang="nb-NO">
            <a:effectLst/>
          </a:endParaRPr>
        </a:p>
        <a:p>
          <a:endParaRPr lang="nb-NO" sz="1100" b="0"/>
        </a:p>
        <a:p>
          <a:r>
            <a:rPr lang="nb-NO" sz="1100" b="1"/>
            <a:t>ARK 3:</a:t>
          </a:r>
        </a:p>
        <a:p>
          <a:r>
            <a:rPr lang="nb-NO" sz="1100" b="0"/>
            <a:t>-</a:t>
          </a:r>
          <a:r>
            <a:rPr lang="nb-NO" sz="1100" b="0" baseline="0"/>
            <a:t>  hjelpeverktøy for å vurdere stillingsnivå/-grupper</a:t>
          </a:r>
          <a:endParaRPr lang="nb-NO" sz="1100" b="0"/>
        </a:p>
        <a:p>
          <a:endParaRPr lang="nb-NO" sz="1100" b="0"/>
        </a:p>
        <a:p>
          <a:r>
            <a:rPr lang="nb-N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Når forskjellene er kartlagt, skal dere undersøke årsaker og sette inn tiltak for å stoppe eventuell diskriminering [lenke til www.bufdir.no/arp/aktivitet].</a:t>
          </a:r>
        </a:p>
        <a:p>
          <a:endParaRPr lang="nb-NO">
            <a:effectLst/>
          </a:endParaRPr>
        </a:p>
        <a:p>
          <a:r>
            <a:rPr lang="nb-N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Funnene skal publiseres som en del av virksomhetens likestillingsredegjørelse i årsrapporten [lenke til www.bufdir.no/arp/rapport]</a:t>
          </a:r>
        </a:p>
        <a:p>
          <a:endParaRPr lang="nb-NO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13138</xdr:colOff>
      <xdr:row>6</xdr:row>
      <xdr:rowOff>13139</xdr:rowOff>
    </xdr:from>
    <xdr:to>
      <xdr:col>5</xdr:col>
      <xdr:colOff>1514819</xdr:colOff>
      <xdr:row>8</xdr:row>
      <xdr:rowOff>146891</xdr:rowOff>
    </xdr:to>
    <xdr:sp macro="" textlink="">
      <xdr:nvSpPr>
        <xdr:cNvPr id="2" name="TekstSylind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02680" y="2427669"/>
          <a:ext cx="5954332" cy="583608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 fleste av disse opplysningene kan dere velge om dere vil oppgi antall, prosent eller begge deler. Se https://bufdir.no/arp/lonn for hjelp til å fylle ut skjemaet</a:t>
          </a:r>
          <a:r>
            <a:rPr lang="nb-NO"/>
            <a:t> </a:t>
          </a:r>
          <a:endParaRPr lang="nb-N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4577</xdr:colOff>
      <xdr:row>19</xdr:row>
      <xdr:rowOff>182258</xdr:rowOff>
    </xdr:from>
    <xdr:to>
      <xdr:col>11</xdr:col>
      <xdr:colOff>769620</xdr:colOff>
      <xdr:row>25</xdr:row>
      <xdr:rowOff>7775</xdr:rowOff>
    </xdr:to>
    <xdr:sp macro="" textlink="">
      <xdr:nvSpPr>
        <xdr:cNvPr id="2" name="TekstSylind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70904" y="3836748"/>
          <a:ext cx="10235614" cy="766354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400"/>
            <a:t>All</a:t>
          </a:r>
          <a:r>
            <a:rPr lang="nb-NO" sz="1400" baseline="0"/>
            <a:t>e lønnsartene skal inkluderes i redegjørelsen, men dere velger selv om dere vil oppgi de </a:t>
          </a:r>
          <a:r>
            <a:rPr lang="nb-NO" sz="1400"/>
            <a:t>ulike lønnsartene samlet og/eller separat. </a:t>
          </a:r>
          <a:br>
            <a:rPr lang="nb-NO" sz="1400"/>
          </a:br>
          <a:r>
            <a:rPr lang="nb-NO" sz="1400"/>
            <a:t>Dere velger selv om dere</a:t>
          </a:r>
          <a:r>
            <a:rPr lang="nb-NO" sz="1400" baseline="0"/>
            <a:t> vil oppgi </a:t>
          </a:r>
          <a:r>
            <a:rPr lang="nb-NO" sz="1400"/>
            <a:t>lønnsforskjeller mellom kvinner og menn i kroner, prosent eller begge deler</a:t>
          </a:r>
          <a:r>
            <a:rPr lang="nb-NO" sz="1400" baseline="0"/>
            <a:t> i redegjørelsen. </a:t>
          </a:r>
          <a:r>
            <a:rPr lang="nb-NO" sz="1400"/>
            <a:t> </a:t>
          </a:r>
          <a:br>
            <a:rPr lang="nb-NO" sz="1400"/>
          </a:br>
          <a:r>
            <a:rPr lang="nb-NO" sz="1400"/>
            <a:t>Les mer: https://bufdir.no/arp/lonn 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293914</xdr:colOff>
      <xdr:row>2</xdr:row>
      <xdr:rowOff>76199</xdr:rowOff>
    </xdr:from>
    <xdr:to>
      <xdr:col>14</xdr:col>
      <xdr:colOff>419100</xdr:colOff>
      <xdr:row>20</xdr:row>
      <xdr:rowOff>54428</xdr:rowOff>
    </xdr:to>
    <xdr:sp macro="" textlink="">
      <xdr:nvSpPr>
        <xdr:cNvPr id="629" name="TekstSylinder 2">
          <a:extLst>
            <a:ext uri="{FF2B5EF4-FFF2-40B4-BE49-F238E27FC236}">
              <a16:creationId xmlns:a16="http://schemas.microsoft.com/office/drawing/2014/main" id="{BDC4C1B9-004E-43C5-8187-1CC5BBA5F94B}"/>
            </a:ext>
          </a:extLst>
        </xdr:cNvPr>
        <xdr:cNvSpPr txBox="1"/>
      </xdr:nvSpPr>
      <xdr:spPr>
        <a:xfrm>
          <a:off x="8746671" y="560613"/>
          <a:ext cx="6700158" cy="378822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nb-NO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Dette</a:t>
          </a:r>
          <a:r>
            <a:rPr lang="nb-NO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verktøyet er ment til hje</a:t>
          </a:r>
          <a:r>
            <a:rPr lang="nb-NO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nb-NO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 og inspirasjon når dere skal vurdere arbeid av lik verdi</a:t>
          </a:r>
          <a:endParaRPr lang="nb-NO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Arbeidsgiver skal vurdere hva som arbeid er likt arbeid og arbeid er arbeid av lik verdi i samarbeid med de ansattes representanter (tillitsvalgte e.l.). Start med å gruppere de som gjør likt arbeid. For å komme fram til arbeid av lik verdi kan øvelsen under hjelpe dere. Les mer: https://bufdir.no/arp/lonn 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Øvelsen har fire</a:t>
          </a:r>
          <a:r>
            <a:rPr lang="nb-N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steg:</a:t>
          </a:r>
        </a:p>
        <a:p>
          <a:pPr lvl="0"/>
          <a:r>
            <a:rPr lang="nb-NO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Valg av vurderingskriterier</a:t>
          </a:r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Start med å vurdere hva som ligger i kriteriene kompetanse, ansvar, og arbeidsforhold og anstrengelse i deres virksomhet. Er det andre kriterier som er relevante for å vurdere arbeid av lik verdi hos dere? </a:t>
          </a:r>
        </a:p>
        <a:p>
          <a:pPr lvl="0"/>
          <a:endParaRPr lang="nb-NO" sz="1100" b="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nb-NO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Vektlegging av vurderingskriteriene: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Vurder om alle kriteriene skal telle like mye, eller om dere skal vekte noen av kriteriene mer enn andre . </a:t>
          </a:r>
        </a:p>
        <a:p>
          <a:pPr lvl="0"/>
          <a:endParaRPr lang="nb-NO" sz="1100" b="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nb-NO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lang="nb-NO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Gi skåre: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 utgangspunkt i stillingskoder, yrkeskoder, eller andre grupperinger av stillinger dere bruker hos dere. For hver av disse gruppene gir dere skårer på de valgte vurderingskriteriene, for eksempel fra 1 (lav) til 5 (høy). </a:t>
          </a:r>
        </a:p>
        <a:p>
          <a:pPr lvl="0"/>
          <a:endParaRPr lang="nb-NO" sz="1100" b="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nb-NO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Innplasser stillinger i stillingsnivåer/-grupper: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Grupper av stillinger som har lik eller tilnærmet lik skåre, kan plasseres på samme stillingsnivå/-gruppe. Når dere ser resultatene av denne øvelsen, kan det være dere må gjøre noen justeringer. 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ars C. Kolberg" id="{BFAE1E25-595F-426C-B361-87DC4B5ECC1F}" userId="S::lars.kolberg_ldo.no#ext#@samhandlingsrom.onmicrosoft.com::af6b2caf-2e63-41f0-b923-58f4f45a769e" providerId="AD"/>
</personList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" dT="2021-01-05T06:57:02.76" personId="{BFAE1E25-595F-426C-B361-87DC4B5ECC1F}" id="{C2A44376-7D05-47CB-A475-5037FD8FEC49}">
    <text>Tittelen på arkene stemmer ikke med arkfanene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"/>
  <sheetViews>
    <sheetView topLeftCell="A2" zoomScaleNormal="100" workbookViewId="0">
      <selection activeCell="F36" sqref="F36"/>
    </sheetView>
  </sheetViews>
  <sheetFormatPr baseColWidth="10" defaultColWidth="11.42578125" defaultRowHeight="15" x14ac:dyDescent="0.25"/>
  <sheetData>
    <row r="1" spans="4:4" x14ac:dyDescent="0.25"/>
  </sheetData>
  <pageMargins left="0.7" right="0.7" top="0.75" bottom="0.75" header="0.3" footer="0.3"/>
  <pageSetup paperSize="9" orientation="landscape" horizontalDpi="4294967293" verticalDpi="0" r:id="rId1"/>
  <headerFooter>
    <oddFooter>&amp;C_x000D_&amp;1#&amp;"Arial"&amp;9&amp;K000000 Classification: Restricted (V2)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W17"/>
  <sheetViews>
    <sheetView tabSelected="1" zoomScale="83" zoomScaleNormal="83" workbookViewId="0">
      <selection activeCell="H4" sqref="H4"/>
    </sheetView>
  </sheetViews>
  <sheetFormatPr baseColWidth="10" defaultColWidth="11.42578125" defaultRowHeight="15" x14ac:dyDescent="0.25"/>
  <cols>
    <col min="1" max="2" width="11.5703125"/>
    <col min="5" max="6" width="30.7109375" customWidth="1"/>
  </cols>
  <sheetData>
    <row r="1" spans="1:75" s="1" customFormat="1" ht="24" customHeight="1" thickBot="1" x14ac:dyDescent="0.4">
      <c r="A1" s="119" t="s">
        <v>0</v>
      </c>
      <c r="B1" s="120"/>
      <c r="C1" s="126" t="s">
        <v>1</v>
      </c>
      <c r="D1" s="127"/>
      <c r="E1" s="130" t="s">
        <v>77</v>
      </c>
      <c r="F1" s="127"/>
      <c r="G1" s="132" t="s">
        <v>2</v>
      </c>
      <c r="H1" s="133"/>
      <c r="I1" s="133"/>
      <c r="J1" s="134"/>
      <c r="K1" s="119" t="s">
        <v>3</v>
      </c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0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1:75" ht="45.6" customHeight="1" thickBot="1" x14ac:dyDescent="0.35">
      <c r="A2" s="121"/>
      <c r="B2" s="122"/>
      <c r="C2" s="128"/>
      <c r="D2" s="129"/>
      <c r="E2" s="131"/>
      <c r="F2" s="129"/>
      <c r="G2" s="135" t="s">
        <v>4</v>
      </c>
      <c r="H2" s="136"/>
      <c r="I2" s="136" t="s">
        <v>5</v>
      </c>
      <c r="J2" s="137"/>
      <c r="K2" s="138" t="s">
        <v>6</v>
      </c>
      <c r="L2" s="139"/>
      <c r="M2" s="139"/>
      <c r="N2" s="140"/>
      <c r="O2" s="138" t="s">
        <v>7</v>
      </c>
      <c r="P2" s="140"/>
      <c r="Q2" s="138" t="s">
        <v>8</v>
      </c>
      <c r="R2" s="140"/>
      <c r="S2" s="138" t="s">
        <v>9</v>
      </c>
      <c r="T2" s="140"/>
      <c r="U2" s="138" t="s">
        <v>10</v>
      </c>
      <c r="V2" s="140"/>
      <c r="W2" s="124" t="s">
        <v>11</v>
      </c>
      <c r="X2" s="125"/>
    </row>
    <row r="3" spans="1:75" s="2" customFormat="1" ht="53.25" customHeight="1" x14ac:dyDescent="0.25">
      <c r="A3" s="29" t="s">
        <v>78</v>
      </c>
      <c r="B3" s="30" t="s">
        <v>79</v>
      </c>
      <c r="C3" s="31" t="s">
        <v>14</v>
      </c>
      <c r="D3" s="32" t="s">
        <v>15</v>
      </c>
      <c r="E3" s="33" t="s">
        <v>16</v>
      </c>
      <c r="F3" s="32" t="s">
        <v>17</v>
      </c>
      <c r="G3" s="34" t="s">
        <v>18</v>
      </c>
      <c r="H3" s="35" t="s">
        <v>19</v>
      </c>
      <c r="I3" s="36" t="s">
        <v>20</v>
      </c>
      <c r="J3" s="37" t="s">
        <v>21</v>
      </c>
      <c r="K3" s="38" t="s">
        <v>22</v>
      </c>
      <c r="L3" s="39" t="s">
        <v>23</v>
      </c>
      <c r="M3" s="39" t="s">
        <v>24</v>
      </c>
      <c r="N3" s="40" t="s">
        <v>25</v>
      </c>
      <c r="O3" s="38" t="s">
        <v>12</v>
      </c>
      <c r="P3" s="40" t="s">
        <v>13</v>
      </c>
      <c r="Q3" s="38" t="s">
        <v>12</v>
      </c>
      <c r="R3" s="40" t="s">
        <v>13</v>
      </c>
      <c r="S3" s="38" t="s">
        <v>12</v>
      </c>
      <c r="T3" s="40" t="s">
        <v>13</v>
      </c>
      <c r="U3" s="38" t="s">
        <v>12</v>
      </c>
      <c r="V3" s="40" t="s">
        <v>13</v>
      </c>
      <c r="W3" s="41" t="s">
        <v>12</v>
      </c>
      <c r="X3" s="42" t="s">
        <v>13</v>
      </c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</row>
    <row r="4" spans="1:75" ht="30" customHeight="1" thickBot="1" x14ac:dyDescent="0.3">
      <c r="A4" s="43">
        <v>107</v>
      </c>
      <c r="B4" s="44">
        <v>35</v>
      </c>
      <c r="C4" s="45">
        <v>40.5</v>
      </c>
      <c r="D4" s="46">
        <v>9</v>
      </c>
      <c r="E4" s="47">
        <v>8.86</v>
      </c>
      <c r="F4" s="46">
        <v>1.43</v>
      </c>
      <c r="G4" s="118">
        <v>3.9E-2</v>
      </c>
      <c r="H4" s="117">
        <v>2.5000000000000001E-2</v>
      </c>
      <c r="I4" s="48"/>
      <c r="J4" s="49"/>
      <c r="K4" s="50"/>
      <c r="L4" s="51"/>
      <c r="M4" s="51"/>
      <c r="N4" s="52"/>
      <c r="O4" s="50"/>
      <c r="P4" s="52"/>
      <c r="Q4" s="50"/>
      <c r="R4" s="52"/>
      <c r="S4" s="50"/>
      <c r="T4" s="52"/>
      <c r="U4" s="50"/>
      <c r="V4" s="52"/>
      <c r="W4" s="53"/>
      <c r="X4" s="54"/>
    </row>
    <row r="5" spans="1:75" s="3" customFormat="1" ht="22.9" customHeight="1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</row>
    <row r="7" spans="1:75" ht="21" x14ac:dyDescent="0.35">
      <c r="A7" s="11"/>
    </row>
    <row r="11" spans="1:75" ht="15.75" x14ac:dyDescent="0.25">
      <c r="B11" s="7"/>
      <c r="C11" s="8"/>
      <c r="D11" s="15" t="s">
        <v>26</v>
      </c>
      <c r="E11" s="15"/>
      <c r="F11" s="15"/>
    </row>
    <row r="12" spans="1:75" x14ac:dyDescent="0.25">
      <c r="D12" s="15"/>
      <c r="E12" s="15"/>
      <c r="F12" s="15"/>
    </row>
    <row r="13" spans="1:75" ht="15.75" x14ac:dyDescent="0.25">
      <c r="B13" s="9"/>
      <c r="C13" s="10"/>
      <c r="D13" s="15" t="s">
        <v>27</v>
      </c>
      <c r="E13" s="15"/>
      <c r="F13" s="15"/>
    </row>
    <row r="14" spans="1:75" x14ac:dyDescent="0.25">
      <c r="D14" s="15"/>
      <c r="E14" s="15"/>
      <c r="F14" s="15"/>
    </row>
    <row r="15" spans="1:75" ht="15.75" x14ac:dyDescent="0.25">
      <c r="B15" s="19"/>
      <c r="C15" s="20"/>
      <c r="D15" s="15" t="s">
        <v>28</v>
      </c>
      <c r="E15" s="15"/>
      <c r="F15" s="15"/>
    </row>
    <row r="16" spans="1:75" x14ac:dyDescent="0.25">
      <c r="D16" s="15"/>
      <c r="E16" s="15"/>
      <c r="F16" s="15"/>
    </row>
    <row r="17" spans="2:6" ht="15.75" x14ac:dyDescent="0.25">
      <c r="B17" s="27"/>
      <c r="C17" s="28"/>
      <c r="D17" s="15" t="s">
        <v>29</v>
      </c>
      <c r="E17" s="15"/>
      <c r="F17" s="15"/>
    </row>
  </sheetData>
  <mergeCells count="13">
    <mergeCell ref="A1:B2"/>
    <mergeCell ref="K1:X1"/>
    <mergeCell ref="W2:X2"/>
    <mergeCell ref="C1:D2"/>
    <mergeCell ref="E1:F2"/>
    <mergeCell ref="G1:J1"/>
    <mergeCell ref="G2:H2"/>
    <mergeCell ref="I2:J2"/>
    <mergeCell ref="K2:N2"/>
    <mergeCell ref="O2:P2"/>
    <mergeCell ref="Q2:R2"/>
    <mergeCell ref="S2:T2"/>
    <mergeCell ref="U2:V2"/>
  </mergeCells>
  <pageMargins left="0.7" right="0.7" top="0.75" bottom="0.75" header="0.3" footer="0.3"/>
  <pageSetup paperSize="9" scale="46" orientation="landscape" r:id="rId1"/>
  <headerFooter>
    <oddFooter>&amp;C_x000D_&amp;1#&amp;"Arial"&amp;9&amp;K000000 Classification: Restricted (V2)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31"/>
  <sheetViews>
    <sheetView topLeftCell="B3" zoomScale="81" zoomScaleNormal="81" workbookViewId="0">
      <selection activeCell="L6" sqref="L6"/>
    </sheetView>
  </sheetViews>
  <sheetFormatPr baseColWidth="10" defaultColWidth="11.42578125" defaultRowHeight="15" x14ac:dyDescent="0.25"/>
  <cols>
    <col min="1" max="1" width="48.7109375" customWidth="1"/>
    <col min="2" max="2" width="8.28515625" customWidth="1"/>
    <col min="3" max="3" width="8" customWidth="1"/>
    <col min="4" max="4" width="12.42578125" customWidth="1"/>
    <col min="5" max="5" width="9.7109375" customWidth="1"/>
    <col min="6" max="6" width="12.85546875" customWidth="1"/>
    <col min="7" max="7" width="14.7109375" customWidth="1"/>
    <col min="8" max="8" width="21.28515625" customWidth="1"/>
    <col min="9" max="9" width="14.7109375" customWidth="1"/>
    <col min="10" max="10" width="14.7109375" style="25" customWidth="1"/>
    <col min="11" max="14" width="14.7109375" customWidth="1"/>
    <col min="15" max="15" width="16.42578125" customWidth="1"/>
    <col min="16" max="35" width="14.7109375" customWidth="1"/>
  </cols>
  <sheetData>
    <row r="1" spans="1:35" ht="47.45" customHeight="1" thickBot="1" x14ac:dyDescent="0.3">
      <c r="A1" s="158" t="s">
        <v>80</v>
      </c>
      <c r="B1" s="159"/>
      <c r="C1" s="159"/>
      <c r="D1" s="159"/>
      <c r="E1" s="160"/>
      <c r="F1" s="155" t="s">
        <v>30</v>
      </c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7"/>
    </row>
    <row r="2" spans="1:35" ht="45.6" customHeight="1" thickBot="1" x14ac:dyDescent="0.3">
      <c r="A2" s="161"/>
      <c r="B2" s="162"/>
      <c r="C2" s="162"/>
      <c r="D2" s="162"/>
      <c r="E2" s="163"/>
      <c r="F2" s="152" t="s">
        <v>31</v>
      </c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4"/>
      <c r="AE2" s="153" t="s">
        <v>32</v>
      </c>
      <c r="AF2" s="153"/>
      <c r="AG2" s="153"/>
      <c r="AH2" s="153"/>
      <c r="AI2" s="154"/>
    </row>
    <row r="3" spans="1:35" ht="40.15" customHeight="1" thickBot="1" x14ac:dyDescent="0.35">
      <c r="A3" s="164"/>
      <c r="B3" s="165"/>
      <c r="C3" s="165"/>
      <c r="D3" s="165"/>
      <c r="E3" s="166"/>
      <c r="F3" s="151" t="s">
        <v>33</v>
      </c>
      <c r="G3" s="146"/>
      <c r="H3" s="146"/>
      <c r="I3" s="146"/>
      <c r="J3" s="147"/>
      <c r="K3" s="150" t="s">
        <v>34</v>
      </c>
      <c r="L3" s="149"/>
      <c r="M3" s="149"/>
      <c r="N3" s="149"/>
      <c r="O3" s="149"/>
      <c r="P3" s="149" t="s">
        <v>35</v>
      </c>
      <c r="Q3" s="149"/>
      <c r="R3" s="149"/>
      <c r="S3" s="149"/>
      <c r="T3" s="149"/>
      <c r="U3" s="148" t="s">
        <v>36</v>
      </c>
      <c r="V3" s="148"/>
      <c r="W3" s="148"/>
      <c r="X3" s="148"/>
      <c r="Y3" s="148"/>
      <c r="Z3" s="146" t="s">
        <v>37</v>
      </c>
      <c r="AA3" s="146"/>
      <c r="AB3" s="146"/>
      <c r="AC3" s="146"/>
      <c r="AD3" s="147"/>
      <c r="AE3" s="143" t="s">
        <v>38</v>
      </c>
      <c r="AF3" s="144"/>
      <c r="AG3" s="144"/>
      <c r="AH3" s="144"/>
      <c r="AI3" s="145"/>
    </row>
    <row r="4" spans="1:35" s="63" customFormat="1" ht="82.5" customHeight="1" x14ac:dyDescent="0.25">
      <c r="A4" s="96" t="s">
        <v>104</v>
      </c>
      <c r="B4" s="55" t="s">
        <v>12</v>
      </c>
      <c r="C4" s="56" t="s">
        <v>13</v>
      </c>
      <c r="D4" s="57" t="s">
        <v>39</v>
      </c>
      <c r="E4" s="58" t="s">
        <v>40</v>
      </c>
      <c r="F4" s="59" t="s">
        <v>82</v>
      </c>
      <c r="G4" s="60" t="s">
        <v>83</v>
      </c>
      <c r="H4" s="61" t="s">
        <v>84</v>
      </c>
      <c r="I4" s="61" t="s">
        <v>85</v>
      </c>
      <c r="J4" s="105" t="s">
        <v>41</v>
      </c>
      <c r="K4" s="95" t="s">
        <v>121</v>
      </c>
      <c r="L4" s="60" t="s">
        <v>122</v>
      </c>
      <c r="M4" s="61" t="s">
        <v>86</v>
      </c>
      <c r="N4" s="61" t="s">
        <v>87</v>
      </c>
      <c r="O4" s="60" t="s">
        <v>42</v>
      </c>
      <c r="P4" s="60" t="s">
        <v>88</v>
      </c>
      <c r="Q4" s="60" t="s">
        <v>89</v>
      </c>
      <c r="R4" s="61" t="s">
        <v>90</v>
      </c>
      <c r="S4" s="61" t="s">
        <v>91</v>
      </c>
      <c r="T4" s="60" t="s">
        <v>43</v>
      </c>
      <c r="U4" s="95" t="s">
        <v>92</v>
      </c>
      <c r="V4" s="60" t="s">
        <v>93</v>
      </c>
      <c r="W4" s="61" t="s">
        <v>95</v>
      </c>
      <c r="X4" s="61" t="s">
        <v>94</v>
      </c>
      <c r="Y4" s="62" t="s">
        <v>44</v>
      </c>
      <c r="Z4" s="59" t="s">
        <v>96</v>
      </c>
      <c r="AA4" s="60" t="s">
        <v>97</v>
      </c>
      <c r="AB4" s="61" t="s">
        <v>99</v>
      </c>
      <c r="AC4" s="61" t="s">
        <v>98</v>
      </c>
      <c r="AD4" s="62" t="s">
        <v>45</v>
      </c>
      <c r="AE4" s="59" t="s">
        <v>100</v>
      </c>
      <c r="AF4" s="60" t="s">
        <v>101</v>
      </c>
      <c r="AG4" s="97" t="s">
        <v>102</v>
      </c>
      <c r="AH4" s="61" t="s">
        <v>103</v>
      </c>
      <c r="AI4" s="98" t="s">
        <v>76</v>
      </c>
    </row>
    <row r="5" spans="1:35" x14ac:dyDescent="0.25">
      <c r="A5" s="64" t="s">
        <v>40</v>
      </c>
      <c r="B5" s="65">
        <f>SUM(B6:B21)</f>
        <v>104</v>
      </c>
      <c r="C5" s="65">
        <f>SUM(C6:C21)</f>
        <v>37.5</v>
      </c>
      <c r="D5" s="67">
        <f>IFERROR(B5/E5,"Tall mangler")</f>
        <v>0.73498233215547704</v>
      </c>
      <c r="E5" s="68">
        <f t="shared" ref="E5:E19" si="0">SUM(B5,C5)</f>
        <v>141.5</v>
      </c>
      <c r="F5" s="77"/>
      <c r="G5" s="78"/>
      <c r="H5" s="94" t="str">
        <f>IFERROR(F5/G5, "Tall mangler")</f>
        <v>Tall mangler</v>
      </c>
      <c r="I5" s="75">
        <f>F5-G5</f>
        <v>0</v>
      </c>
      <c r="J5" s="106" t="str">
        <f>IFERROR(AVERAGE(F5:G5),"Tall mangler")</f>
        <v>Tall mangler</v>
      </c>
      <c r="K5" s="92">
        <v>274.64</v>
      </c>
      <c r="L5" s="78">
        <v>251.83</v>
      </c>
      <c r="M5" s="94">
        <f t="shared" ref="M5:M19" si="1">IFERROR(K5/L5, "Tall mangler")</f>
        <v>1.0905769765317872</v>
      </c>
      <c r="N5" s="75">
        <f>K5-L5</f>
        <v>22.809999999999974</v>
      </c>
      <c r="O5" s="80">
        <f>IFERROR(AVERAGE(K5:L5),"Tall mangler")</f>
        <v>263.23500000000001</v>
      </c>
      <c r="P5" s="78"/>
      <c r="Q5" s="78"/>
      <c r="R5" s="94" t="str">
        <f t="shared" ref="R5:R19" si="2">IFERROR(P5/Q5, "Tall mangler")</f>
        <v>Tall mangler</v>
      </c>
      <c r="S5" s="75">
        <f>P5-Q5</f>
        <v>0</v>
      </c>
      <c r="T5" s="80" t="str">
        <f>IFERROR(AVERAGE(P5:Q5),"Tall mangler")</f>
        <v>Tall mangler</v>
      </c>
      <c r="U5" s="91"/>
      <c r="V5" s="70"/>
      <c r="W5" s="71" t="str">
        <f t="shared" ref="W5:W19" si="3">IFERROR(U5/V5, "Tall mangler")</f>
        <v>Tall mangler</v>
      </c>
      <c r="X5" s="72">
        <f>U5-V5</f>
        <v>0</v>
      </c>
      <c r="Y5" s="73" t="str">
        <f>IFERROR(AVERAGE(U5:V5),"Tall mangler")</f>
        <v>Tall mangler</v>
      </c>
      <c r="Z5" s="69"/>
      <c r="AA5" s="70"/>
      <c r="AB5" s="71" t="str">
        <f t="shared" ref="AB5:AB19" si="4">IFERROR(Z5/AA5, "Tall mangler")</f>
        <v>Tall mangler</v>
      </c>
      <c r="AC5" s="72">
        <f>Z5-AA5</f>
        <v>0</v>
      </c>
      <c r="AD5" s="73" t="str">
        <f>IFERROR(AVERAGE(Z5:AA5),"Tall mangler")</f>
        <v>Tall mangler</v>
      </c>
      <c r="AE5" s="69"/>
      <c r="AF5" s="70"/>
      <c r="AG5" s="74" t="str">
        <f t="shared" ref="AG5:AG19" si="5">IFERROR(AE5/AF5, "Tall mangler")</f>
        <v>Tall mangler</v>
      </c>
      <c r="AH5" s="75">
        <f>AE5-AF5</f>
        <v>0</v>
      </c>
      <c r="AI5" s="73" t="str">
        <f>IFERROR(AVERAGE(AE5:AF5),"Tall mangler")</f>
        <v>Tall mangler</v>
      </c>
    </row>
    <row r="6" spans="1:35" x14ac:dyDescent="0.25">
      <c r="A6" s="108" t="s">
        <v>105</v>
      </c>
      <c r="B6" s="65">
        <v>66.5</v>
      </c>
      <c r="C6" s="66">
        <v>21</v>
      </c>
      <c r="D6" s="67">
        <f t="shared" ref="D6:D19" si="6">IFERROR(B6/E6,"Tall mangler")</f>
        <v>0.76</v>
      </c>
      <c r="E6" s="76">
        <f t="shared" si="0"/>
        <v>87.5</v>
      </c>
      <c r="F6" s="77"/>
      <c r="G6" s="78"/>
      <c r="H6" s="94" t="str">
        <f t="shared" ref="H6:H19" si="7">IFERROR(F6/G6, "Tall mangler")</f>
        <v>Tall mangler</v>
      </c>
      <c r="I6" s="75">
        <f t="shared" ref="I6:I19" si="8">F6-G6</f>
        <v>0</v>
      </c>
      <c r="J6" s="106" t="str">
        <f t="shared" ref="J6:J19" si="9">IFERROR(AVERAGE(F6:G6),"Tall mangler")</f>
        <v>Tall mangler</v>
      </c>
      <c r="K6" s="92">
        <v>326.43</v>
      </c>
      <c r="L6" s="78">
        <v>230.86</v>
      </c>
      <c r="M6" s="94">
        <f t="shared" si="1"/>
        <v>1.4139738369574633</v>
      </c>
      <c r="N6" s="75">
        <f t="shared" ref="N6:N19" si="10">K6-L6</f>
        <v>95.57</v>
      </c>
      <c r="O6" s="80">
        <f t="shared" ref="O6:O19" si="11">IFERROR(AVERAGE(K6:L6),"Tall mangler")</f>
        <v>278.64499999999998</v>
      </c>
      <c r="P6" s="78"/>
      <c r="Q6" s="78"/>
      <c r="R6" s="94" t="str">
        <f t="shared" si="2"/>
        <v>Tall mangler</v>
      </c>
      <c r="S6" s="75">
        <f t="shared" ref="S6:S19" si="12">P6-Q6</f>
        <v>0</v>
      </c>
      <c r="T6" s="80" t="str">
        <f t="shared" ref="T6:T19" si="13">IFERROR(AVERAGE(P6:Q6),"Tall mangler")</f>
        <v>Tall mangler</v>
      </c>
      <c r="U6" s="81"/>
      <c r="V6" s="80"/>
      <c r="W6" s="71" t="str">
        <f t="shared" si="3"/>
        <v>Tall mangler</v>
      </c>
      <c r="X6" s="72">
        <f t="shared" ref="X6:X19" si="14">U6-V6</f>
        <v>0</v>
      </c>
      <c r="Y6" s="73" t="str">
        <f t="shared" ref="Y6:Y19" si="15">IFERROR(AVERAGE(U6:V6),"Tall mangler")</f>
        <v>Tall mangler</v>
      </c>
      <c r="Z6" s="77"/>
      <c r="AA6" s="78"/>
      <c r="AB6" s="71" t="str">
        <f t="shared" si="4"/>
        <v>Tall mangler</v>
      </c>
      <c r="AC6" s="72">
        <f t="shared" ref="AC6:AC19" si="16">Z6-AA6</f>
        <v>0</v>
      </c>
      <c r="AD6" s="73" t="str">
        <f t="shared" ref="AD6:AD19" si="17">IFERROR(AVERAGE(Z6:AA6),"Tall mangler")</f>
        <v>Tall mangler</v>
      </c>
      <c r="AE6" s="79"/>
      <c r="AF6" s="81"/>
      <c r="AG6" s="74" t="str">
        <f t="shared" si="5"/>
        <v>Tall mangler</v>
      </c>
      <c r="AH6" s="75">
        <f t="shared" ref="AH6:AH19" si="18">AE6-AF6</f>
        <v>0</v>
      </c>
      <c r="AI6" s="73" t="str">
        <f t="shared" ref="AI6:AI19" si="19">IFERROR(AVERAGE(AE6:AF6),"Tall mangler")</f>
        <v>Tall mangler</v>
      </c>
    </row>
    <row r="7" spans="1:35" x14ac:dyDescent="0.25">
      <c r="A7" s="109" t="s">
        <v>114</v>
      </c>
      <c r="B7" s="65">
        <v>1</v>
      </c>
      <c r="C7" s="66">
        <v>0</v>
      </c>
      <c r="D7" s="67">
        <f t="shared" si="6"/>
        <v>1</v>
      </c>
      <c r="E7" s="76">
        <f t="shared" si="0"/>
        <v>1</v>
      </c>
      <c r="F7" s="77"/>
      <c r="G7" s="78"/>
      <c r="H7" s="94" t="str">
        <f t="shared" si="7"/>
        <v>Tall mangler</v>
      </c>
      <c r="I7" s="75">
        <f t="shared" ref="I7:I15" si="20">F7-G7</f>
        <v>0</v>
      </c>
      <c r="J7" s="106" t="str">
        <f t="shared" ref="J7:J15" si="21">IFERROR(AVERAGE(F7:G7),"Tall mangler")</f>
        <v>Tall mangler</v>
      </c>
      <c r="K7" s="92"/>
      <c r="L7" s="78">
        <v>666.66</v>
      </c>
      <c r="M7" s="94">
        <f t="shared" ref="M7:M15" si="22">IFERROR(K7/L7, "Tall mangler")</f>
        <v>0</v>
      </c>
      <c r="N7" s="75">
        <f t="shared" ref="N7:N15" si="23">K7-L7</f>
        <v>-666.66</v>
      </c>
      <c r="O7" s="80">
        <f t="shared" ref="O7:O15" si="24">IFERROR(AVERAGE(K7:L7),"Tall mangler")</f>
        <v>666.66</v>
      </c>
      <c r="P7" s="78"/>
      <c r="Q7" s="78"/>
      <c r="R7" s="94" t="str">
        <f t="shared" ref="R7:R15" si="25">IFERROR(P7/Q7, "Tall mangler")</f>
        <v>Tall mangler</v>
      </c>
      <c r="S7" s="75">
        <f t="shared" ref="S7:S15" si="26">P7-Q7</f>
        <v>0</v>
      </c>
      <c r="T7" s="80" t="str">
        <f t="shared" ref="T7:T15" si="27">IFERROR(AVERAGE(P7:Q7),"Tall mangler")</f>
        <v>Tall mangler</v>
      </c>
      <c r="U7" s="81"/>
      <c r="V7" s="80"/>
      <c r="W7" s="71" t="str">
        <f t="shared" ref="W7:W15" si="28">IFERROR(U7/V7, "Tall mangler")</f>
        <v>Tall mangler</v>
      </c>
      <c r="X7" s="72">
        <f t="shared" ref="X7:X15" si="29">U7-V7</f>
        <v>0</v>
      </c>
      <c r="Y7" s="73" t="str">
        <f t="shared" ref="Y7:Y15" si="30">IFERROR(AVERAGE(U7:V7),"Tall mangler")</f>
        <v>Tall mangler</v>
      </c>
      <c r="Z7" s="77"/>
      <c r="AA7" s="78"/>
      <c r="AB7" s="71" t="str">
        <f t="shared" ref="AB7:AB15" si="31">IFERROR(Z7/AA7, "Tall mangler")</f>
        <v>Tall mangler</v>
      </c>
      <c r="AC7" s="72">
        <f t="shared" ref="AC7:AC15" si="32">Z7-AA7</f>
        <v>0</v>
      </c>
      <c r="AD7" s="73" t="str">
        <f t="shared" ref="AD7:AD15" si="33">IFERROR(AVERAGE(Z7:AA7),"Tall mangler")</f>
        <v>Tall mangler</v>
      </c>
      <c r="AE7" s="79"/>
      <c r="AF7" s="81"/>
      <c r="AG7" s="74" t="str">
        <f t="shared" ref="AG7:AG15" si="34">IFERROR(AE7/AF7, "Tall mangler")</f>
        <v>Tall mangler</v>
      </c>
      <c r="AH7" s="75">
        <f t="shared" ref="AH7:AH15" si="35">AE7-AF7</f>
        <v>0</v>
      </c>
      <c r="AI7" s="73" t="str">
        <f t="shared" ref="AI7:AI15" si="36">IFERROR(AVERAGE(AE7:AF7),"Tall mangler")</f>
        <v>Tall mangler</v>
      </c>
    </row>
    <row r="8" spans="1:35" x14ac:dyDescent="0.25">
      <c r="A8" s="109" t="s">
        <v>109</v>
      </c>
      <c r="B8" s="65"/>
      <c r="C8" s="66">
        <v>1</v>
      </c>
      <c r="D8" s="67">
        <f t="shared" si="6"/>
        <v>0</v>
      </c>
      <c r="E8" s="76">
        <f t="shared" si="0"/>
        <v>1</v>
      </c>
      <c r="F8" s="77"/>
      <c r="G8" s="78"/>
      <c r="H8" s="94" t="str">
        <f t="shared" si="7"/>
        <v>Tall mangler</v>
      </c>
      <c r="I8" s="75">
        <f t="shared" si="20"/>
        <v>0</v>
      </c>
      <c r="J8" s="106" t="str">
        <f t="shared" si="21"/>
        <v>Tall mangler</v>
      </c>
      <c r="K8" s="92"/>
      <c r="L8" s="78"/>
      <c r="M8" s="94" t="str">
        <f t="shared" si="22"/>
        <v>Tall mangler</v>
      </c>
      <c r="N8" s="75">
        <f t="shared" si="23"/>
        <v>0</v>
      </c>
      <c r="O8" s="80" t="str">
        <f t="shared" si="24"/>
        <v>Tall mangler</v>
      </c>
      <c r="P8" s="78"/>
      <c r="Q8" s="78"/>
      <c r="R8" s="94" t="str">
        <f t="shared" si="25"/>
        <v>Tall mangler</v>
      </c>
      <c r="S8" s="75">
        <f t="shared" si="26"/>
        <v>0</v>
      </c>
      <c r="T8" s="80" t="str">
        <f t="shared" si="27"/>
        <v>Tall mangler</v>
      </c>
      <c r="U8" s="81"/>
      <c r="V8" s="80"/>
      <c r="W8" s="71" t="str">
        <f t="shared" si="28"/>
        <v>Tall mangler</v>
      </c>
      <c r="X8" s="72">
        <f t="shared" si="29"/>
        <v>0</v>
      </c>
      <c r="Y8" s="73" t="str">
        <f t="shared" si="30"/>
        <v>Tall mangler</v>
      </c>
      <c r="Z8" s="77"/>
      <c r="AA8" s="78"/>
      <c r="AB8" s="71" t="str">
        <f t="shared" si="31"/>
        <v>Tall mangler</v>
      </c>
      <c r="AC8" s="72">
        <f t="shared" si="32"/>
        <v>0</v>
      </c>
      <c r="AD8" s="73" t="str">
        <f t="shared" si="33"/>
        <v>Tall mangler</v>
      </c>
      <c r="AE8" s="79"/>
      <c r="AF8" s="81"/>
      <c r="AG8" s="74" t="str">
        <f t="shared" si="34"/>
        <v>Tall mangler</v>
      </c>
      <c r="AH8" s="75">
        <f t="shared" si="35"/>
        <v>0</v>
      </c>
      <c r="AI8" s="73" t="str">
        <f t="shared" si="36"/>
        <v>Tall mangler</v>
      </c>
    </row>
    <row r="9" spans="1:35" x14ac:dyDescent="0.25">
      <c r="A9" s="109" t="s">
        <v>115</v>
      </c>
      <c r="B9" s="65"/>
      <c r="C9" s="66">
        <v>3</v>
      </c>
      <c r="D9" s="67">
        <f t="shared" si="6"/>
        <v>0</v>
      </c>
      <c r="E9" s="76">
        <f t="shared" si="0"/>
        <v>3</v>
      </c>
      <c r="F9" s="77"/>
      <c r="G9" s="78"/>
      <c r="H9" s="94" t="str">
        <f t="shared" si="7"/>
        <v>Tall mangler</v>
      </c>
      <c r="I9" s="75">
        <f t="shared" si="20"/>
        <v>0</v>
      </c>
      <c r="J9" s="106" t="str">
        <f t="shared" si="21"/>
        <v>Tall mangler</v>
      </c>
      <c r="K9" s="92">
        <v>420</v>
      </c>
      <c r="L9" s="78">
        <v>394.88</v>
      </c>
      <c r="M9" s="94">
        <f t="shared" si="22"/>
        <v>1.0636142625607781</v>
      </c>
      <c r="N9" s="75">
        <f t="shared" si="23"/>
        <v>25.120000000000005</v>
      </c>
      <c r="O9" s="80">
        <f t="shared" si="24"/>
        <v>407.44</v>
      </c>
      <c r="P9" s="78"/>
      <c r="Q9" s="78"/>
      <c r="R9" s="94" t="str">
        <f t="shared" si="25"/>
        <v>Tall mangler</v>
      </c>
      <c r="S9" s="75">
        <f t="shared" si="26"/>
        <v>0</v>
      </c>
      <c r="T9" s="80" t="str">
        <f t="shared" si="27"/>
        <v>Tall mangler</v>
      </c>
      <c r="U9" s="81"/>
      <c r="V9" s="80"/>
      <c r="W9" s="71" t="str">
        <f t="shared" si="28"/>
        <v>Tall mangler</v>
      </c>
      <c r="X9" s="72">
        <f t="shared" si="29"/>
        <v>0</v>
      </c>
      <c r="Y9" s="73" t="str">
        <f t="shared" si="30"/>
        <v>Tall mangler</v>
      </c>
      <c r="Z9" s="77"/>
      <c r="AA9" s="78"/>
      <c r="AB9" s="71" t="str">
        <f t="shared" si="31"/>
        <v>Tall mangler</v>
      </c>
      <c r="AC9" s="72">
        <f t="shared" si="32"/>
        <v>0</v>
      </c>
      <c r="AD9" s="73" t="str">
        <f t="shared" si="33"/>
        <v>Tall mangler</v>
      </c>
      <c r="AE9" s="79"/>
      <c r="AF9" s="81"/>
      <c r="AG9" s="74" t="str">
        <f t="shared" si="34"/>
        <v>Tall mangler</v>
      </c>
      <c r="AH9" s="75">
        <f t="shared" si="35"/>
        <v>0</v>
      </c>
      <c r="AI9" s="73" t="str">
        <f t="shared" si="36"/>
        <v>Tall mangler</v>
      </c>
    </row>
    <row r="10" spans="1:35" x14ac:dyDescent="0.25">
      <c r="A10" s="109" t="s">
        <v>119</v>
      </c>
      <c r="B10" s="65">
        <v>3</v>
      </c>
      <c r="C10" s="66">
        <v>5</v>
      </c>
      <c r="D10" s="67">
        <f t="shared" si="6"/>
        <v>0.375</v>
      </c>
      <c r="E10" s="76">
        <f t="shared" si="0"/>
        <v>8</v>
      </c>
      <c r="F10" s="77"/>
      <c r="G10" s="78"/>
      <c r="H10" s="94" t="str">
        <f t="shared" si="7"/>
        <v>Tall mangler</v>
      </c>
      <c r="I10" s="75">
        <f t="shared" si="20"/>
        <v>0</v>
      </c>
      <c r="J10" s="106" t="str">
        <f t="shared" si="21"/>
        <v>Tall mangler</v>
      </c>
      <c r="K10" s="92">
        <v>255.77</v>
      </c>
      <c r="L10" s="78">
        <v>234.05</v>
      </c>
      <c r="M10" s="94">
        <f t="shared" si="22"/>
        <v>1.0928006836146122</v>
      </c>
      <c r="N10" s="75">
        <f t="shared" si="23"/>
        <v>21.72</v>
      </c>
      <c r="O10" s="80">
        <f t="shared" si="24"/>
        <v>244.91000000000003</v>
      </c>
      <c r="P10" s="78"/>
      <c r="Q10" s="78"/>
      <c r="R10" s="94" t="str">
        <f t="shared" si="25"/>
        <v>Tall mangler</v>
      </c>
      <c r="S10" s="75">
        <f t="shared" si="26"/>
        <v>0</v>
      </c>
      <c r="T10" s="80" t="str">
        <f t="shared" si="27"/>
        <v>Tall mangler</v>
      </c>
      <c r="U10" s="81"/>
      <c r="V10" s="80"/>
      <c r="W10" s="71" t="str">
        <f t="shared" si="28"/>
        <v>Tall mangler</v>
      </c>
      <c r="X10" s="72">
        <f t="shared" si="29"/>
        <v>0</v>
      </c>
      <c r="Y10" s="73" t="str">
        <f t="shared" si="30"/>
        <v>Tall mangler</v>
      </c>
      <c r="Z10" s="77"/>
      <c r="AA10" s="78"/>
      <c r="AB10" s="71" t="str">
        <f t="shared" si="31"/>
        <v>Tall mangler</v>
      </c>
      <c r="AC10" s="72">
        <f t="shared" si="32"/>
        <v>0</v>
      </c>
      <c r="AD10" s="73" t="str">
        <f t="shared" si="33"/>
        <v>Tall mangler</v>
      </c>
      <c r="AE10" s="79"/>
      <c r="AF10" s="81"/>
      <c r="AG10" s="74" t="str">
        <f t="shared" si="34"/>
        <v>Tall mangler</v>
      </c>
      <c r="AH10" s="75">
        <f t="shared" si="35"/>
        <v>0</v>
      </c>
      <c r="AI10" s="73" t="str">
        <f t="shared" si="36"/>
        <v>Tall mangler</v>
      </c>
    </row>
    <row r="11" spans="1:35" x14ac:dyDescent="0.25">
      <c r="A11" s="109" t="s">
        <v>111</v>
      </c>
      <c r="B11" s="65">
        <v>3.5</v>
      </c>
      <c r="C11" s="66">
        <v>2</v>
      </c>
      <c r="D11" s="67">
        <f t="shared" si="6"/>
        <v>0.63636363636363635</v>
      </c>
      <c r="E11" s="76">
        <f t="shared" si="0"/>
        <v>5.5</v>
      </c>
      <c r="F11" s="77"/>
      <c r="G11" s="78"/>
      <c r="H11" s="94" t="str">
        <f t="shared" si="7"/>
        <v>Tall mangler</v>
      </c>
      <c r="I11" s="75">
        <f t="shared" si="20"/>
        <v>0</v>
      </c>
      <c r="J11" s="106" t="str">
        <f t="shared" si="21"/>
        <v>Tall mangler</v>
      </c>
      <c r="K11" s="92">
        <v>239.87</v>
      </c>
      <c r="L11" s="78">
        <v>233.32</v>
      </c>
      <c r="M11" s="94">
        <f t="shared" si="22"/>
        <v>1.0280730327447283</v>
      </c>
      <c r="N11" s="75">
        <f>K11-L11</f>
        <v>6.5500000000000114</v>
      </c>
      <c r="O11" s="80">
        <f t="shared" si="24"/>
        <v>236.595</v>
      </c>
      <c r="P11" s="78"/>
      <c r="Q11" s="78"/>
      <c r="R11" s="94" t="str">
        <f t="shared" si="25"/>
        <v>Tall mangler</v>
      </c>
      <c r="S11" s="75">
        <f t="shared" si="26"/>
        <v>0</v>
      </c>
      <c r="T11" s="80" t="str">
        <f t="shared" si="27"/>
        <v>Tall mangler</v>
      </c>
      <c r="U11" s="81"/>
      <c r="V11" s="80"/>
      <c r="W11" s="71" t="str">
        <f t="shared" si="28"/>
        <v>Tall mangler</v>
      </c>
      <c r="X11" s="72">
        <f t="shared" si="29"/>
        <v>0</v>
      </c>
      <c r="Y11" s="73" t="str">
        <f t="shared" si="30"/>
        <v>Tall mangler</v>
      </c>
      <c r="Z11" s="77"/>
      <c r="AA11" s="78"/>
      <c r="AB11" s="71" t="str">
        <f t="shared" si="31"/>
        <v>Tall mangler</v>
      </c>
      <c r="AC11" s="72">
        <f t="shared" si="32"/>
        <v>0</v>
      </c>
      <c r="AD11" s="73" t="str">
        <f t="shared" si="33"/>
        <v>Tall mangler</v>
      </c>
      <c r="AE11" s="79"/>
      <c r="AF11" s="81"/>
      <c r="AG11" s="74" t="str">
        <f t="shared" si="34"/>
        <v>Tall mangler</v>
      </c>
      <c r="AH11" s="75">
        <f t="shared" si="35"/>
        <v>0</v>
      </c>
      <c r="AI11" s="73" t="str">
        <f t="shared" si="36"/>
        <v>Tall mangler</v>
      </c>
    </row>
    <row r="12" spans="1:35" x14ac:dyDescent="0.25">
      <c r="A12" s="109" t="s">
        <v>116</v>
      </c>
      <c r="B12" s="65">
        <v>16.5</v>
      </c>
      <c r="C12" s="66">
        <v>2.5</v>
      </c>
      <c r="D12" s="67">
        <f t="shared" si="6"/>
        <v>0.86842105263157898</v>
      </c>
      <c r="E12" s="76">
        <f t="shared" si="0"/>
        <v>19</v>
      </c>
      <c r="F12" s="77"/>
      <c r="G12" s="78"/>
      <c r="H12" s="94" t="str">
        <f t="shared" si="7"/>
        <v>Tall mangler</v>
      </c>
      <c r="I12" s="75">
        <f t="shared" si="20"/>
        <v>0</v>
      </c>
      <c r="J12" s="106" t="str">
        <f t="shared" si="21"/>
        <v>Tall mangler</v>
      </c>
      <c r="K12" s="92">
        <v>419.38</v>
      </c>
      <c r="L12" s="78">
        <v>434</v>
      </c>
      <c r="M12" s="94">
        <f t="shared" si="22"/>
        <v>0.96631336405529955</v>
      </c>
      <c r="N12" s="75">
        <f t="shared" si="23"/>
        <v>-14.620000000000005</v>
      </c>
      <c r="O12" s="80">
        <f t="shared" si="24"/>
        <v>426.69</v>
      </c>
      <c r="P12" s="78"/>
      <c r="Q12" s="78"/>
      <c r="R12" s="94" t="str">
        <f t="shared" si="25"/>
        <v>Tall mangler</v>
      </c>
      <c r="S12" s="75">
        <f t="shared" si="26"/>
        <v>0</v>
      </c>
      <c r="T12" s="80" t="str">
        <f t="shared" si="27"/>
        <v>Tall mangler</v>
      </c>
      <c r="U12" s="81"/>
      <c r="V12" s="80"/>
      <c r="W12" s="71" t="str">
        <f t="shared" si="28"/>
        <v>Tall mangler</v>
      </c>
      <c r="X12" s="72">
        <f t="shared" si="29"/>
        <v>0</v>
      </c>
      <c r="Y12" s="73" t="str">
        <f t="shared" si="30"/>
        <v>Tall mangler</v>
      </c>
      <c r="Z12" s="77"/>
      <c r="AA12" s="78"/>
      <c r="AB12" s="71" t="str">
        <f t="shared" si="31"/>
        <v>Tall mangler</v>
      </c>
      <c r="AC12" s="72">
        <f t="shared" si="32"/>
        <v>0</v>
      </c>
      <c r="AD12" s="73" t="str">
        <f t="shared" si="33"/>
        <v>Tall mangler</v>
      </c>
      <c r="AE12" s="79"/>
      <c r="AF12" s="81"/>
      <c r="AG12" s="74" t="str">
        <f t="shared" si="34"/>
        <v>Tall mangler</v>
      </c>
      <c r="AH12" s="75">
        <f t="shared" si="35"/>
        <v>0</v>
      </c>
      <c r="AI12" s="73" t="str">
        <f t="shared" si="36"/>
        <v>Tall mangler</v>
      </c>
    </row>
    <row r="13" spans="1:35" x14ac:dyDescent="0.25">
      <c r="A13" s="109" t="s">
        <v>108</v>
      </c>
      <c r="B13" s="65">
        <v>3.5</v>
      </c>
      <c r="C13" s="66">
        <v>0</v>
      </c>
      <c r="D13" s="67">
        <f t="shared" si="6"/>
        <v>1</v>
      </c>
      <c r="E13" s="76">
        <f t="shared" si="0"/>
        <v>3.5</v>
      </c>
      <c r="F13" s="77"/>
      <c r="G13" s="78"/>
      <c r="H13" s="94" t="str">
        <f t="shared" si="7"/>
        <v>Tall mangler</v>
      </c>
      <c r="I13" s="75">
        <f t="shared" si="20"/>
        <v>0</v>
      </c>
      <c r="J13" s="106" t="str">
        <f t="shared" si="21"/>
        <v>Tall mangler</v>
      </c>
      <c r="K13" s="92">
        <v>321.62</v>
      </c>
      <c r="L13" s="78"/>
      <c r="M13" s="94" t="str">
        <f t="shared" si="22"/>
        <v>Tall mangler</v>
      </c>
      <c r="N13" s="75">
        <f t="shared" si="23"/>
        <v>321.62</v>
      </c>
      <c r="O13" s="80">
        <f t="shared" si="24"/>
        <v>321.62</v>
      </c>
      <c r="P13" s="78"/>
      <c r="Q13" s="78"/>
      <c r="R13" s="94" t="str">
        <f t="shared" si="25"/>
        <v>Tall mangler</v>
      </c>
      <c r="S13" s="75">
        <f t="shared" si="26"/>
        <v>0</v>
      </c>
      <c r="T13" s="80" t="str">
        <f t="shared" si="27"/>
        <v>Tall mangler</v>
      </c>
      <c r="U13" s="81"/>
      <c r="V13" s="80"/>
      <c r="W13" s="71" t="str">
        <f t="shared" si="28"/>
        <v>Tall mangler</v>
      </c>
      <c r="X13" s="72">
        <f t="shared" si="29"/>
        <v>0</v>
      </c>
      <c r="Y13" s="73" t="str">
        <f t="shared" si="30"/>
        <v>Tall mangler</v>
      </c>
      <c r="Z13" s="77"/>
      <c r="AA13" s="78"/>
      <c r="AB13" s="71" t="str">
        <f t="shared" si="31"/>
        <v>Tall mangler</v>
      </c>
      <c r="AC13" s="72">
        <f t="shared" si="32"/>
        <v>0</v>
      </c>
      <c r="AD13" s="73" t="str">
        <f t="shared" si="33"/>
        <v>Tall mangler</v>
      </c>
      <c r="AE13" s="79"/>
      <c r="AF13" s="81"/>
      <c r="AG13" s="74" t="str">
        <f t="shared" si="34"/>
        <v>Tall mangler</v>
      </c>
      <c r="AH13" s="75">
        <f t="shared" si="35"/>
        <v>0</v>
      </c>
      <c r="AI13" s="73" t="str">
        <f t="shared" si="36"/>
        <v>Tall mangler</v>
      </c>
    </row>
    <row r="14" spans="1:35" x14ac:dyDescent="0.25">
      <c r="A14" s="109" t="s">
        <v>106</v>
      </c>
      <c r="B14" s="65">
        <v>1</v>
      </c>
      <c r="C14" s="66">
        <v>0</v>
      </c>
      <c r="D14" s="67">
        <f t="shared" si="6"/>
        <v>1</v>
      </c>
      <c r="E14" s="76">
        <f t="shared" si="0"/>
        <v>1</v>
      </c>
      <c r="F14" s="77"/>
      <c r="G14" s="78"/>
      <c r="H14" s="94" t="str">
        <f t="shared" si="7"/>
        <v>Tall mangler</v>
      </c>
      <c r="I14" s="75">
        <f t="shared" si="20"/>
        <v>0</v>
      </c>
      <c r="J14" s="106" t="str">
        <f t="shared" si="21"/>
        <v>Tall mangler</v>
      </c>
      <c r="K14" s="92">
        <v>276.92</v>
      </c>
      <c r="L14" s="78"/>
      <c r="M14" s="94" t="str">
        <f t="shared" si="22"/>
        <v>Tall mangler</v>
      </c>
      <c r="N14" s="75">
        <f t="shared" si="23"/>
        <v>276.92</v>
      </c>
      <c r="O14" s="80">
        <f t="shared" si="24"/>
        <v>276.92</v>
      </c>
      <c r="P14" s="78"/>
      <c r="Q14" s="78"/>
      <c r="R14" s="94" t="str">
        <f t="shared" si="25"/>
        <v>Tall mangler</v>
      </c>
      <c r="S14" s="75">
        <f t="shared" si="26"/>
        <v>0</v>
      </c>
      <c r="T14" s="80" t="str">
        <f t="shared" si="27"/>
        <v>Tall mangler</v>
      </c>
      <c r="U14" s="81"/>
      <c r="V14" s="80"/>
      <c r="W14" s="71" t="str">
        <f t="shared" si="28"/>
        <v>Tall mangler</v>
      </c>
      <c r="X14" s="72">
        <f t="shared" si="29"/>
        <v>0</v>
      </c>
      <c r="Y14" s="73" t="str">
        <f t="shared" si="30"/>
        <v>Tall mangler</v>
      </c>
      <c r="Z14" s="77"/>
      <c r="AA14" s="78"/>
      <c r="AB14" s="71" t="str">
        <f t="shared" si="31"/>
        <v>Tall mangler</v>
      </c>
      <c r="AC14" s="72">
        <f t="shared" si="32"/>
        <v>0</v>
      </c>
      <c r="AD14" s="73" t="str">
        <f t="shared" si="33"/>
        <v>Tall mangler</v>
      </c>
      <c r="AE14" s="79"/>
      <c r="AF14" s="81"/>
      <c r="AG14" s="74" t="str">
        <f t="shared" si="34"/>
        <v>Tall mangler</v>
      </c>
      <c r="AH14" s="75">
        <f t="shared" si="35"/>
        <v>0</v>
      </c>
      <c r="AI14" s="73" t="str">
        <f t="shared" si="36"/>
        <v>Tall mangler</v>
      </c>
    </row>
    <row r="15" spans="1:35" x14ac:dyDescent="0.25">
      <c r="A15" s="109" t="s">
        <v>117</v>
      </c>
      <c r="B15" s="65">
        <v>2</v>
      </c>
      <c r="C15" s="66">
        <v>1</v>
      </c>
      <c r="D15" s="67">
        <f t="shared" si="6"/>
        <v>0.66666666666666663</v>
      </c>
      <c r="E15" s="76">
        <f t="shared" si="0"/>
        <v>3</v>
      </c>
      <c r="F15" s="77"/>
      <c r="G15" s="78"/>
      <c r="H15" s="94" t="str">
        <f t="shared" si="7"/>
        <v>Tall mangler</v>
      </c>
      <c r="I15" s="75">
        <f t="shared" si="20"/>
        <v>0</v>
      </c>
      <c r="J15" s="106" t="str">
        <f t="shared" si="21"/>
        <v>Tall mangler</v>
      </c>
      <c r="K15" s="92">
        <v>281.25</v>
      </c>
      <c r="L15" s="78">
        <v>240</v>
      </c>
      <c r="M15" s="94">
        <f t="shared" si="22"/>
        <v>1.171875</v>
      </c>
      <c r="N15" s="75">
        <f t="shared" si="23"/>
        <v>41.25</v>
      </c>
      <c r="O15" s="80">
        <f t="shared" si="24"/>
        <v>260.625</v>
      </c>
      <c r="P15" s="78"/>
      <c r="Q15" s="78"/>
      <c r="R15" s="94" t="str">
        <f t="shared" si="25"/>
        <v>Tall mangler</v>
      </c>
      <c r="S15" s="75">
        <f t="shared" si="26"/>
        <v>0</v>
      </c>
      <c r="T15" s="80" t="str">
        <f t="shared" si="27"/>
        <v>Tall mangler</v>
      </c>
      <c r="U15" s="81"/>
      <c r="V15" s="80"/>
      <c r="W15" s="71" t="str">
        <f t="shared" si="28"/>
        <v>Tall mangler</v>
      </c>
      <c r="X15" s="72">
        <f t="shared" si="29"/>
        <v>0</v>
      </c>
      <c r="Y15" s="73" t="str">
        <f t="shared" si="30"/>
        <v>Tall mangler</v>
      </c>
      <c r="Z15" s="77"/>
      <c r="AA15" s="78"/>
      <c r="AB15" s="71" t="str">
        <f t="shared" si="31"/>
        <v>Tall mangler</v>
      </c>
      <c r="AC15" s="72">
        <f t="shared" si="32"/>
        <v>0</v>
      </c>
      <c r="AD15" s="73" t="str">
        <f t="shared" si="33"/>
        <v>Tall mangler</v>
      </c>
      <c r="AE15" s="79"/>
      <c r="AF15" s="81"/>
      <c r="AG15" s="74" t="str">
        <f t="shared" si="34"/>
        <v>Tall mangler</v>
      </c>
      <c r="AH15" s="75">
        <f t="shared" si="35"/>
        <v>0</v>
      </c>
      <c r="AI15" s="73" t="str">
        <f t="shared" si="36"/>
        <v>Tall mangler</v>
      </c>
    </row>
    <row r="16" spans="1:35" x14ac:dyDescent="0.25">
      <c r="A16" s="109" t="s">
        <v>110</v>
      </c>
      <c r="B16" s="65">
        <v>0</v>
      </c>
      <c r="C16" s="66">
        <v>1</v>
      </c>
      <c r="D16" s="67">
        <f t="shared" si="6"/>
        <v>0</v>
      </c>
      <c r="E16" s="76">
        <f t="shared" si="0"/>
        <v>1</v>
      </c>
      <c r="F16" s="77"/>
      <c r="G16" s="78"/>
      <c r="H16" s="94" t="str">
        <f t="shared" si="7"/>
        <v>Tall mangler</v>
      </c>
      <c r="I16" s="75">
        <f t="shared" si="8"/>
        <v>0</v>
      </c>
      <c r="J16" s="106" t="str">
        <f t="shared" si="9"/>
        <v>Tall mangler</v>
      </c>
      <c r="K16" s="92"/>
      <c r="L16" s="78">
        <v>340.31</v>
      </c>
      <c r="M16" s="94">
        <f t="shared" si="1"/>
        <v>0</v>
      </c>
      <c r="N16" s="75">
        <f t="shared" si="10"/>
        <v>-340.31</v>
      </c>
      <c r="O16" s="80">
        <f t="shared" si="11"/>
        <v>340.31</v>
      </c>
      <c r="P16" s="78"/>
      <c r="Q16" s="78"/>
      <c r="R16" s="94" t="str">
        <f t="shared" si="2"/>
        <v>Tall mangler</v>
      </c>
      <c r="S16" s="75">
        <f t="shared" si="12"/>
        <v>0</v>
      </c>
      <c r="T16" s="80" t="str">
        <f t="shared" si="13"/>
        <v>Tall mangler</v>
      </c>
      <c r="U16" s="81"/>
      <c r="V16" s="80"/>
      <c r="W16" s="71" t="str">
        <f t="shared" si="3"/>
        <v>Tall mangler</v>
      </c>
      <c r="X16" s="72">
        <f t="shared" si="14"/>
        <v>0</v>
      </c>
      <c r="Y16" s="73" t="str">
        <f t="shared" si="15"/>
        <v>Tall mangler</v>
      </c>
      <c r="Z16" s="77"/>
      <c r="AA16" s="78"/>
      <c r="AB16" s="71" t="str">
        <f t="shared" si="4"/>
        <v>Tall mangler</v>
      </c>
      <c r="AC16" s="72">
        <f t="shared" si="16"/>
        <v>0</v>
      </c>
      <c r="AD16" s="73" t="str">
        <f t="shared" si="17"/>
        <v>Tall mangler</v>
      </c>
      <c r="AE16" s="79"/>
      <c r="AF16" s="81"/>
      <c r="AG16" s="74" t="str">
        <f t="shared" si="5"/>
        <v>Tall mangler</v>
      </c>
      <c r="AH16" s="75">
        <f t="shared" si="18"/>
        <v>0</v>
      </c>
      <c r="AI16" s="73" t="str">
        <f t="shared" si="19"/>
        <v>Tall mangler</v>
      </c>
    </row>
    <row r="17" spans="1:35" x14ac:dyDescent="0.25">
      <c r="A17" s="109" t="s">
        <v>120</v>
      </c>
      <c r="B17" s="65">
        <v>0</v>
      </c>
      <c r="C17" s="66">
        <v>1</v>
      </c>
      <c r="D17" s="67">
        <f t="shared" si="6"/>
        <v>0</v>
      </c>
      <c r="E17" s="76">
        <f t="shared" si="0"/>
        <v>1</v>
      </c>
      <c r="F17" s="77"/>
      <c r="G17" s="78"/>
      <c r="H17" s="94" t="str">
        <f t="shared" si="7"/>
        <v>Tall mangler</v>
      </c>
      <c r="I17" s="75">
        <f t="shared" si="8"/>
        <v>0</v>
      </c>
      <c r="J17" s="106" t="str">
        <f t="shared" si="9"/>
        <v>Tall mangler</v>
      </c>
      <c r="K17" s="92"/>
      <c r="L17" s="78">
        <v>290</v>
      </c>
      <c r="M17" s="94">
        <f t="shared" si="1"/>
        <v>0</v>
      </c>
      <c r="N17" s="75">
        <f t="shared" si="10"/>
        <v>-290</v>
      </c>
      <c r="O17" s="80">
        <f t="shared" si="11"/>
        <v>290</v>
      </c>
      <c r="P17" s="78"/>
      <c r="Q17" s="78"/>
      <c r="R17" s="94" t="str">
        <f t="shared" si="2"/>
        <v>Tall mangler</v>
      </c>
      <c r="S17" s="75">
        <f t="shared" si="12"/>
        <v>0</v>
      </c>
      <c r="T17" s="80" t="str">
        <f t="shared" si="13"/>
        <v>Tall mangler</v>
      </c>
      <c r="U17" s="81"/>
      <c r="V17" s="80"/>
      <c r="W17" s="71" t="str">
        <f t="shared" si="3"/>
        <v>Tall mangler</v>
      </c>
      <c r="X17" s="72">
        <f t="shared" si="14"/>
        <v>0</v>
      </c>
      <c r="Y17" s="73" t="str">
        <f t="shared" si="15"/>
        <v>Tall mangler</v>
      </c>
      <c r="Z17" s="77"/>
      <c r="AA17" s="78"/>
      <c r="AB17" s="71" t="str">
        <f t="shared" si="4"/>
        <v>Tall mangler</v>
      </c>
      <c r="AC17" s="72">
        <f t="shared" si="16"/>
        <v>0</v>
      </c>
      <c r="AD17" s="73" t="str">
        <f t="shared" si="17"/>
        <v>Tall mangler</v>
      </c>
      <c r="AE17" s="79"/>
      <c r="AF17" s="81"/>
      <c r="AG17" s="74" t="str">
        <f t="shared" si="5"/>
        <v>Tall mangler</v>
      </c>
      <c r="AH17" s="75">
        <f t="shared" si="18"/>
        <v>0</v>
      </c>
      <c r="AI17" s="73" t="str">
        <f t="shared" si="19"/>
        <v>Tall mangler</v>
      </c>
    </row>
    <row r="18" spans="1:35" x14ac:dyDescent="0.25">
      <c r="A18" s="109" t="s">
        <v>112</v>
      </c>
      <c r="B18" s="65">
        <v>3</v>
      </c>
      <c r="C18" s="66">
        <v>0</v>
      </c>
      <c r="D18" s="67">
        <f t="shared" si="6"/>
        <v>1</v>
      </c>
      <c r="E18" s="76">
        <f t="shared" si="0"/>
        <v>3</v>
      </c>
      <c r="F18" s="77"/>
      <c r="G18" s="78"/>
      <c r="H18" s="94" t="str">
        <f t="shared" si="7"/>
        <v>Tall mangler</v>
      </c>
      <c r="I18" s="75">
        <f t="shared" si="8"/>
        <v>0</v>
      </c>
      <c r="J18" s="106" t="str">
        <f t="shared" si="9"/>
        <v>Tall mangler</v>
      </c>
      <c r="K18" s="92">
        <v>375</v>
      </c>
      <c r="L18" s="78"/>
      <c r="M18" s="94" t="str">
        <f t="shared" si="1"/>
        <v>Tall mangler</v>
      </c>
      <c r="N18" s="75">
        <f t="shared" si="10"/>
        <v>375</v>
      </c>
      <c r="O18" s="80">
        <f t="shared" si="11"/>
        <v>375</v>
      </c>
      <c r="P18" s="78"/>
      <c r="Q18" s="78"/>
      <c r="R18" s="94" t="str">
        <f t="shared" si="2"/>
        <v>Tall mangler</v>
      </c>
      <c r="S18" s="75">
        <f t="shared" si="12"/>
        <v>0</v>
      </c>
      <c r="T18" s="80" t="str">
        <f t="shared" si="13"/>
        <v>Tall mangler</v>
      </c>
      <c r="U18" s="81"/>
      <c r="V18" s="80"/>
      <c r="W18" s="71" t="str">
        <f t="shared" si="3"/>
        <v>Tall mangler</v>
      </c>
      <c r="X18" s="72">
        <f t="shared" si="14"/>
        <v>0</v>
      </c>
      <c r="Y18" s="73" t="str">
        <f t="shared" si="15"/>
        <v>Tall mangler</v>
      </c>
      <c r="Z18" s="77"/>
      <c r="AA18" s="78"/>
      <c r="AB18" s="71" t="str">
        <f t="shared" si="4"/>
        <v>Tall mangler</v>
      </c>
      <c r="AC18" s="72">
        <f t="shared" si="16"/>
        <v>0</v>
      </c>
      <c r="AD18" s="73" t="str">
        <f t="shared" si="17"/>
        <v>Tall mangler</v>
      </c>
      <c r="AE18" s="79"/>
      <c r="AF18" s="81"/>
      <c r="AG18" s="74" t="str">
        <f t="shared" si="5"/>
        <v>Tall mangler</v>
      </c>
      <c r="AH18" s="75">
        <f t="shared" si="18"/>
        <v>0</v>
      </c>
      <c r="AI18" s="73" t="str">
        <f t="shared" si="19"/>
        <v>Tall mangler</v>
      </c>
    </row>
    <row r="19" spans="1:35" ht="15.75" thickBot="1" x14ac:dyDescent="0.3">
      <c r="A19" s="109" t="s">
        <v>107</v>
      </c>
      <c r="B19" s="99">
        <v>1</v>
      </c>
      <c r="C19" s="100">
        <v>0</v>
      </c>
      <c r="D19" s="101">
        <f t="shared" si="6"/>
        <v>1</v>
      </c>
      <c r="E19" s="102">
        <f t="shared" si="0"/>
        <v>1</v>
      </c>
      <c r="F19" s="89"/>
      <c r="G19" s="90"/>
      <c r="H19" s="104" t="str">
        <f t="shared" si="7"/>
        <v>Tall mangler</v>
      </c>
      <c r="I19" s="103">
        <f t="shared" si="8"/>
        <v>0</v>
      </c>
      <c r="J19" s="107" t="str">
        <f t="shared" si="9"/>
        <v>Tall mangler</v>
      </c>
      <c r="K19" s="93">
        <v>301</v>
      </c>
      <c r="L19" s="90"/>
      <c r="M19" s="104" t="str">
        <f t="shared" si="1"/>
        <v>Tall mangler</v>
      </c>
      <c r="N19" s="103">
        <f t="shared" si="10"/>
        <v>301</v>
      </c>
      <c r="O19" s="85">
        <f t="shared" si="11"/>
        <v>301</v>
      </c>
      <c r="P19" s="90"/>
      <c r="Q19" s="90"/>
      <c r="R19" s="104" t="str">
        <f t="shared" si="2"/>
        <v>Tall mangler</v>
      </c>
      <c r="S19" s="103">
        <f t="shared" si="12"/>
        <v>0</v>
      </c>
      <c r="T19" s="85" t="str">
        <f t="shared" si="13"/>
        <v>Tall mangler</v>
      </c>
      <c r="U19" s="83"/>
      <c r="V19" s="85"/>
      <c r="W19" s="86" t="str">
        <f t="shared" si="3"/>
        <v>Tall mangler</v>
      </c>
      <c r="X19" s="87">
        <f t="shared" si="14"/>
        <v>0</v>
      </c>
      <c r="Y19" s="88" t="str">
        <f t="shared" si="15"/>
        <v>Tall mangler</v>
      </c>
      <c r="Z19" s="89"/>
      <c r="AA19" s="90"/>
      <c r="AB19" s="86" t="str">
        <f t="shared" si="4"/>
        <v>Tall mangler</v>
      </c>
      <c r="AC19" s="87">
        <f t="shared" si="16"/>
        <v>0</v>
      </c>
      <c r="AD19" s="88" t="str">
        <f t="shared" si="17"/>
        <v>Tall mangler</v>
      </c>
      <c r="AE19" s="82"/>
      <c r="AF19" s="83"/>
      <c r="AG19" s="84" t="str">
        <f t="shared" si="5"/>
        <v>Tall mangler</v>
      </c>
      <c r="AH19" s="103">
        <f t="shared" si="18"/>
        <v>0</v>
      </c>
      <c r="AI19" s="88" t="str">
        <f t="shared" si="19"/>
        <v>Tall mangler</v>
      </c>
    </row>
    <row r="20" spans="1:35" ht="15.75" thickBot="1" x14ac:dyDescent="0.3">
      <c r="A20" s="109" t="s">
        <v>118</v>
      </c>
      <c r="B20" s="99">
        <v>1</v>
      </c>
      <c r="C20" s="100">
        <v>0</v>
      </c>
      <c r="D20" s="101">
        <f t="shared" ref="D20:D21" si="37">IFERROR(B20/E20,"Tall mangler")</f>
        <v>1</v>
      </c>
      <c r="E20" s="102">
        <f t="shared" ref="E20:E21" si="38">SUM(B20,C20)</f>
        <v>1</v>
      </c>
      <c r="F20" s="89"/>
      <c r="G20" s="90"/>
      <c r="H20" s="104" t="str">
        <f t="shared" ref="H20:H21" si="39">IFERROR(F20/G20, "Tall mangler")</f>
        <v>Tall mangler</v>
      </c>
      <c r="I20" s="103">
        <f t="shared" ref="I20:I21" si="40">F20-G20</f>
        <v>0</v>
      </c>
      <c r="J20" s="107" t="str">
        <f t="shared" ref="J20:J21" si="41">IFERROR(AVERAGE(F20:G20),"Tall mangler")</f>
        <v>Tall mangler</v>
      </c>
      <c r="K20" s="93"/>
      <c r="L20" s="90">
        <v>390</v>
      </c>
      <c r="M20" s="104">
        <f t="shared" ref="M20:M21" si="42">IFERROR(K20/L20, "Tall mangler")</f>
        <v>0</v>
      </c>
      <c r="N20" s="103">
        <f t="shared" ref="N20:N21" si="43">K20-L20</f>
        <v>-390</v>
      </c>
      <c r="O20" s="85">
        <f t="shared" ref="O20:O21" si="44">IFERROR(AVERAGE(K20:L20),"Tall mangler")</f>
        <v>390</v>
      </c>
      <c r="P20" s="90"/>
      <c r="Q20" s="90"/>
      <c r="R20" s="104" t="str">
        <f t="shared" ref="R20:R21" si="45">IFERROR(P20/Q20, "Tall mangler")</f>
        <v>Tall mangler</v>
      </c>
      <c r="S20" s="103">
        <f t="shared" ref="S20:S21" si="46">P20-Q20</f>
        <v>0</v>
      </c>
      <c r="T20" s="85" t="str">
        <f t="shared" ref="T20:T21" si="47">IFERROR(AVERAGE(P20:Q20),"Tall mangler")</f>
        <v>Tall mangler</v>
      </c>
      <c r="U20" s="83"/>
      <c r="V20" s="85"/>
      <c r="W20" s="86" t="str">
        <f t="shared" ref="W20:W21" si="48">IFERROR(U20/V20, "Tall mangler")</f>
        <v>Tall mangler</v>
      </c>
      <c r="X20" s="87">
        <f t="shared" ref="X20:X21" si="49">U20-V20</f>
        <v>0</v>
      </c>
      <c r="Y20" s="88" t="str">
        <f t="shared" ref="Y20:Y21" si="50">IFERROR(AVERAGE(U20:V20),"Tall mangler")</f>
        <v>Tall mangler</v>
      </c>
      <c r="Z20" s="89"/>
      <c r="AA20" s="90"/>
      <c r="AB20" s="86" t="str">
        <f t="shared" ref="AB20:AB21" si="51">IFERROR(Z20/AA20, "Tall mangler")</f>
        <v>Tall mangler</v>
      </c>
      <c r="AC20" s="87">
        <f t="shared" ref="AC20:AC21" si="52">Z20-AA20</f>
        <v>0</v>
      </c>
      <c r="AD20" s="88" t="str">
        <f t="shared" ref="AD20:AD21" si="53">IFERROR(AVERAGE(Z20:AA20),"Tall mangler")</f>
        <v>Tall mangler</v>
      </c>
      <c r="AE20" s="82"/>
      <c r="AF20" s="83"/>
      <c r="AG20" s="84" t="str">
        <f t="shared" ref="AG20:AG21" si="54">IFERROR(AE20/AF20, "Tall mangler")</f>
        <v>Tall mangler</v>
      </c>
      <c r="AH20" s="103">
        <f t="shared" ref="AH20:AH21" si="55">AE20-AF20</f>
        <v>0</v>
      </c>
      <c r="AI20" s="88" t="str">
        <f t="shared" ref="AI20:AI21" si="56">IFERROR(AVERAGE(AE20:AF20),"Tall mangler")</f>
        <v>Tall mangler</v>
      </c>
    </row>
    <row r="21" spans="1:35" ht="15.75" thickBot="1" x14ac:dyDescent="0.3">
      <c r="A21" s="109" t="s">
        <v>113</v>
      </c>
      <c r="B21" s="99">
        <v>2</v>
      </c>
      <c r="C21" s="100">
        <v>0</v>
      </c>
      <c r="D21" s="101">
        <f t="shared" si="37"/>
        <v>1</v>
      </c>
      <c r="E21" s="102">
        <f t="shared" si="38"/>
        <v>2</v>
      </c>
      <c r="F21" s="89"/>
      <c r="G21" s="90"/>
      <c r="H21" s="104" t="str">
        <f t="shared" si="39"/>
        <v>Tall mangler</v>
      </c>
      <c r="I21" s="103">
        <f t="shared" si="40"/>
        <v>0</v>
      </c>
      <c r="J21" s="107" t="str">
        <f t="shared" si="41"/>
        <v>Tall mangler</v>
      </c>
      <c r="K21" s="93">
        <v>295</v>
      </c>
      <c r="L21" s="90"/>
      <c r="M21" s="104" t="str">
        <f t="shared" si="42"/>
        <v>Tall mangler</v>
      </c>
      <c r="N21" s="103">
        <f t="shared" si="43"/>
        <v>295</v>
      </c>
      <c r="O21" s="85">
        <f t="shared" si="44"/>
        <v>295</v>
      </c>
      <c r="P21" s="90"/>
      <c r="Q21" s="90"/>
      <c r="R21" s="104" t="str">
        <f t="shared" si="45"/>
        <v>Tall mangler</v>
      </c>
      <c r="S21" s="103">
        <f t="shared" si="46"/>
        <v>0</v>
      </c>
      <c r="T21" s="85" t="str">
        <f t="shared" si="47"/>
        <v>Tall mangler</v>
      </c>
      <c r="U21" s="83"/>
      <c r="V21" s="85"/>
      <c r="W21" s="86" t="str">
        <f t="shared" si="48"/>
        <v>Tall mangler</v>
      </c>
      <c r="X21" s="87">
        <f t="shared" si="49"/>
        <v>0</v>
      </c>
      <c r="Y21" s="88" t="str">
        <f t="shared" si="50"/>
        <v>Tall mangler</v>
      </c>
      <c r="Z21" s="89"/>
      <c r="AA21" s="90"/>
      <c r="AB21" s="86" t="str">
        <f t="shared" si="51"/>
        <v>Tall mangler</v>
      </c>
      <c r="AC21" s="87">
        <f t="shared" si="52"/>
        <v>0</v>
      </c>
      <c r="AD21" s="88" t="str">
        <f t="shared" si="53"/>
        <v>Tall mangler</v>
      </c>
      <c r="AE21" s="82"/>
      <c r="AF21" s="83"/>
      <c r="AG21" s="84" t="str">
        <f t="shared" si="54"/>
        <v>Tall mangler</v>
      </c>
      <c r="AH21" s="103">
        <f t="shared" si="55"/>
        <v>0</v>
      </c>
      <c r="AI21" s="88" t="str">
        <f t="shared" si="56"/>
        <v>Tall mangler</v>
      </c>
    </row>
    <row r="22" spans="1:35" x14ac:dyDescent="0.25">
      <c r="A22" s="109"/>
      <c r="B22" s="110"/>
      <c r="C22" s="110"/>
      <c r="D22" s="111"/>
      <c r="E22" s="112"/>
      <c r="F22" s="113"/>
      <c r="G22" s="113"/>
      <c r="H22" s="114"/>
      <c r="I22" s="115"/>
      <c r="J22" s="116"/>
      <c r="K22" s="113"/>
      <c r="L22" s="113"/>
      <c r="M22" s="114"/>
      <c r="N22" s="115"/>
      <c r="O22" s="116"/>
      <c r="P22" s="113"/>
      <c r="Q22" s="113"/>
      <c r="R22" s="114"/>
      <c r="S22" s="115"/>
      <c r="T22" s="116"/>
      <c r="U22" s="116"/>
      <c r="V22" s="116"/>
      <c r="W22" s="114"/>
      <c r="X22" s="115"/>
      <c r="Y22" s="116"/>
      <c r="Z22" s="113"/>
      <c r="AA22" s="113"/>
      <c r="AB22" s="114"/>
      <c r="AC22" s="115"/>
      <c r="AD22" s="116"/>
      <c r="AE22" s="116"/>
      <c r="AF22" s="116"/>
      <c r="AG22" s="114"/>
      <c r="AH22" s="115"/>
      <c r="AI22" s="116"/>
    </row>
    <row r="23" spans="1:35" x14ac:dyDescent="0.25">
      <c r="A23" s="109"/>
    </row>
    <row r="25" spans="1:35" ht="30" customHeight="1" x14ac:dyDescent="0.25"/>
    <row r="27" spans="1:35" ht="15.75" x14ac:dyDescent="0.25">
      <c r="B27" s="169"/>
      <c r="C27" s="170"/>
      <c r="D27" s="15" t="s">
        <v>26</v>
      </c>
    </row>
    <row r="29" spans="1:35" ht="15.75" x14ac:dyDescent="0.25">
      <c r="B29" s="167"/>
      <c r="C29" s="168"/>
      <c r="D29" s="15" t="s">
        <v>81</v>
      </c>
    </row>
    <row r="31" spans="1:35" ht="15.75" x14ac:dyDescent="0.25">
      <c r="B31" s="141"/>
      <c r="C31" s="142"/>
      <c r="D31" s="15" t="s">
        <v>29</v>
      </c>
    </row>
  </sheetData>
  <mergeCells count="13">
    <mergeCell ref="F2:AD2"/>
    <mergeCell ref="AE2:AI2"/>
    <mergeCell ref="F1:AI1"/>
    <mergeCell ref="A1:E3"/>
    <mergeCell ref="B29:C29"/>
    <mergeCell ref="B27:C27"/>
    <mergeCell ref="B31:C31"/>
    <mergeCell ref="AE3:AI3"/>
    <mergeCell ref="Z3:AD3"/>
    <mergeCell ref="U3:Y3"/>
    <mergeCell ref="P3:T3"/>
    <mergeCell ref="K3:O3"/>
    <mergeCell ref="F3:J3"/>
  </mergeCells>
  <pageMargins left="0.7" right="0.7" top="0.75" bottom="0.75" header="0.3" footer="0.3"/>
  <pageSetup paperSize="9" scale="32" orientation="landscape" r:id="rId1"/>
  <headerFooter>
    <oddFooter>&amp;C_x000D_&amp;1#&amp;"Arial"&amp;9&amp;K000000 Classification: Restricted (V2)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3"/>
  <sheetViews>
    <sheetView topLeftCell="A13" zoomScaleNormal="100" workbookViewId="0">
      <selection activeCell="H39" sqref="H39"/>
    </sheetView>
  </sheetViews>
  <sheetFormatPr baseColWidth="10" defaultColWidth="11.42578125" defaultRowHeight="15" x14ac:dyDescent="0.25"/>
  <cols>
    <col min="1" max="1" width="32.85546875" customWidth="1"/>
    <col min="2" max="2" width="15.140625" customWidth="1"/>
    <col min="3" max="3" width="14.28515625" customWidth="1"/>
    <col min="4" max="4" width="14.5703125" customWidth="1"/>
    <col min="5" max="5" width="15.42578125" customWidth="1"/>
    <col min="6" max="6" width="19.7109375" style="15" customWidth="1"/>
    <col min="7" max="7" width="14.5703125" customWidth="1"/>
    <col min="11" max="11" width="24.85546875" customWidth="1"/>
    <col min="12" max="12" width="13.85546875" customWidth="1"/>
    <col min="13" max="13" width="14.140625" customWidth="1"/>
    <col min="15" max="15" width="13.85546875" customWidth="1"/>
    <col min="16" max="16" width="14.7109375" customWidth="1"/>
    <col min="17" max="17" width="13.7109375" customWidth="1"/>
  </cols>
  <sheetData>
    <row r="1" spans="1:6" ht="23.25" x14ac:dyDescent="0.35">
      <c r="A1" s="4" t="s">
        <v>46</v>
      </c>
    </row>
    <row r="3" spans="1:6" x14ac:dyDescent="0.25">
      <c r="A3" s="6" t="s">
        <v>47</v>
      </c>
      <c r="B3" s="5"/>
      <c r="C3" s="5"/>
      <c r="D3" s="5"/>
      <c r="E3" s="5"/>
      <c r="F3" s="6"/>
    </row>
    <row r="4" spans="1:6" x14ac:dyDescent="0.25">
      <c r="A4" s="13" t="s">
        <v>48</v>
      </c>
      <c r="B4" s="23"/>
    </row>
    <row r="5" spans="1:6" x14ac:dyDescent="0.25">
      <c r="A5" s="14" t="s">
        <v>49</v>
      </c>
      <c r="B5" s="26"/>
    </row>
    <row r="6" spans="1:6" x14ac:dyDescent="0.25">
      <c r="A6" s="13" t="s">
        <v>50</v>
      </c>
      <c r="B6" s="23"/>
    </row>
    <row r="7" spans="1:6" x14ac:dyDescent="0.25">
      <c r="A7" s="14" t="s">
        <v>51</v>
      </c>
      <c r="B7" s="24">
        <v>1</v>
      </c>
    </row>
    <row r="9" spans="1:6" ht="45" x14ac:dyDescent="0.25">
      <c r="A9" s="12" t="s">
        <v>52</v>
      </c>
      <c r="B9" s="12" t="s">
        <v>48</v>
      </c>
      <c r="C9" s="12" t="s">
        <v>49</v>
      </c>
      <c r="D9" s="12" t="s">
        <v>50</v>
      </c>
      <c r="E9" s="12" t="s">
        <v>53</v>
      </c>
      <c r="F9" s="16" t="s">
        <v>54</v>
      </c>
    </row>
    <row r="10" spans="1:6" x14ac:dyDescent="0.25">
      <c r="A10" s="13" t="s">
        <v>55</v>
      </c>
      <c r="B10" s="13"/>
      <c r="C10" s="13"/>
      <c r="D10" s="13"/>
      <c r="E10" s="21">
        <f>SUM(B10*B4)+(C10*B5)+(D10*B6)</f>
        <v>0</v>
      </c>
      <c r="F10" s="17"/>
    </row>
    <row r="11" spans="1:6" x14ac:dyDescent="0.25">
      <c r="A11" s="14" t="s">
        <v>56</v>
      </c>
      <c r="B11" s="14"/>
      <c r="C11" s="14"/>
      <c r="D11" s="14"/>
      <c r="E11" s="22">
        <f>SUM(B11*B4)+(C11*B5)+(D11*B6)</f>
        <v>0</v>
      </c>
      <c r="F11" s="18"/>
    </row>
    <row r="12" spans="1:6" x14ac:dyDescent="0.25">
      <c r="A12" s="13" t="s">
        <v>57</v>
      </c>
      <c r="B12" s="13"/>
      <c r="C12" s="13"/>
      <c r="D12" s="13"/>
      <c r="E12" s="21">
        <f>SUM(B12*B4)+(C12*B5)+(D12*B6)</f>
        <v>0</v>
      </c>
      <c r="F12" s="17"/>
    </row>
    <row r="13" spans="1:6" x14ac:dyDescent="0.25">
      <c r="A13" s="14" t="s">
        <v>58</v>
      </c>
      <c r="B13" s="14"/>
      <c r="C13" s="14"/>
      <c r="D13" s="14"/>
      <c r="E13" s="22">
        <f>SUM(B13*B4)+(C13*B5)+(D13*B6)</f>
        <v>0</v>
      </c>
      <c r="F13" s="18"/>
    </row>
    <row r="14" spans="1:6" x14ac:dyDescent="0.25">
      <c r="A14" s="13" t="s">
        <v>59</v>
      </c>
      <c r="B14" s="13"/>
      <c r="C14" s="13"/>
      <c r="D14" s="13"/>
      <c r="E14" s="21">
        <f>SUM(B14*B4)+(C14*B5)+(D14*B6)</f>
        <v>0</v>
      </c>
      <c r="F14" s="17"/>
    </row>
    <row r="15" spans="1:6" x14ac:dyDescent="0.25">
      <c r="A15" s="14" t="s">
        <v>60</v>
      </c>
      <c r="B15" s="14"/>
      <c r="C15" s="14"/>
      <c r="D15" s="14"/>
      <c r="E15" s="22">
        <f>SUM(B15*B4)+(C15*B5)+(D15*B6)</f>
        <v>0</v>
      </c>
      <c r="F15" s="18"/>
    </row>
    <row r="16" spans="1:6" x14ac:dyDescent="0.25">
      <c r="A16" s="13" t="s">
        <v>61</v>
      </c>
      <c r="B16" s="13"/>
      <c r="C16" s="13"/>
      <c r="D16" s="13"/>
      <c r="E16" s="21">
        <f>SUM(B16*B4)+(C16*B5)+(D16*B6)</f>
        <v>0</v>
      </c>
      <c r="F16" s="17"/>
    </row>
    <row r="17" spans="1:6" x14ac:dyDescent="0.25">
      <c r="A17" s="14" t="s">
        <v>62</v>
      </c>
      <c r="B17" s="14"/>
      <c r="C17" s="14"/>
      <c r="D17" s="14"/>
      <c r="E17" s="22">
        <f>SUM(B17*B4)+(C17*B5)+(D17*B6)</f>
        <v>0</v>
      </c>
      <c r="F17" s="18"/>
    </row>
    <row r="18" spans="1:6" x14ac:dyDescent="0.25">
      <c r="A18" s="13" t="s">
        <v>63</v>
      </c>
      <c r="B18" s="13"/>
      <c r="C18" s="13"/>
      <c r="D18" s="13"/>
      <c r="E18" s="21">
        <f>SUM(B18*B4)+(C18*B5)+(D18*B6)</f>
        <v>0</v>
      </c>
      <c r="F18" s="17"/>
    </row>
    <row r="19" spans="1:6" x14ac:dyDescent="0.25">
      <c r="A19" s="14" t="s">
        <v>64</v>
      </c>
      <c r="B19" s="14"/>
      <c r="C19" s="14"/>
      <c r="D19" s="14"/>
      <c r="E19" s="22">
        <f>SUM(B19*B4)+(C19*B5)+(D19*B6)</f>
        <v>0</v>
      </c>
      <c r="F19" s="18"/>
    </row>
    <row r="24" spans="1:6" ht="40.9" customHeight="1" x14ac:dyDescent="0.25">
      <c r="A24" s="171" t="s">
        <v>65</v>
      </c>
      <c r="B24" s="171"/>
      <c r="C24" s="171"/>
      <c r="D24" s="171"/>
      <c r="E24" s="171"/>
      <c r="F24" s="171"/>
    </row>
    <row r="25" spans="1:6" x14ac:dyDescent="0.25">
      <c r="F25"/>
    </row>
    <row r="26" spans="1:6" x14ac:dyDescent="0.25">
      <c r="A26" s="6" t="s">
        <v>47</v>
      </c>
      <c r="B26" s="5"/>
      <c r="C26" s="5"/>
      <c r="D26" s="5"/>
      <c r="E26" s="5"/>
      <c r="F26" s="6"/>
    </row>
    <row r="27" spans="1:6" x14ac:dyDescent="0.25">
      <c r="A27" s="13" t="s">
        <v>48</v>
      </c>
      <c r="B27" s="23">
        <v>0.33</v>
      </c>
    </row>
    <row r="28" spans="1:6" x14ac:dyDescent="0.25">
      <c r="A28" s="14" t="s">
        <v>49</v>
      </c>
      <c r="B28" s="26">
        <v>0.33</v>
      </c>
    </row>
    <row r="29" spans="1:6" x14ac:dyDescent="0.25">
      <c r="A29" s="13" t="s">
        <v>50</v>
      </c>
      <c r="B29" s="23">
        <v>0.33</v>
      </c>
    </row>
    <row r="30" spans="1:6" x14ac:dyDescent="0.25">
      <c r="A30" s="14" t="s">
        <v>51</v>
      </c>
      <c r="B30" s="24">
        <f>SUM(B27:B29)</f>
        <v>0.99</v>
      </c>
    </row>
    <row r="32" spans="1:6" ht="45" x14ac:dyDescent="0.25">
      <c r="A32" s="12" t="s">
        <v>52</v>
      </c>
      <c r="B32" s="12" t="s">
        <v>48</v>
      </c>
      <c r="C32" s="12" t="s">
        <v>49</v>
      </c>
      <c r="D32" s="12" t="s">
        <v>50</v>
      </c>
      <c r="E32" s="12" t="s">
        <v>53</v>
      </c>
      <c r="F32" s="16" t="s">
        <v>54</v>
      </c>
    </row>
    <row r="33" spans="1:6" x14ac:dyDescent="0.25">
      <c r="A33" s="13" t="s">
        <v>66</v>
      </c>
      <c r="B33" s="13">
        <v>5</v>
      </c>
      <c r="C33" s="13">
        <v>5</v>
      </c>
      <c r="D33" s="13">
        <v>4</v>
      </c>
      <c r="E33" s="21">
        <f>SUM(B33*B27)+(C33*B28)+(D33*B29)</f>
        <v>4.62</v>
      </c>
      <c r="F33" s="17">
        <v>1</v>
      </c>
    </row>
    <row r="34" spans="1:6" x14ac:dyDescent="0.25">
      <c r="A34" s="14" t="s">
        <v>67</v>
      </c>
      <c r="B34" s="14">
        <v>5</v>
      </c>
      <c r="C34" s="14">
        <v>4</v>
      </c>
      <c r="D34" s="14">
        <v>4</v>
      </c>
      <c r="E34" s="22">
        <f>SUM(B34*B27)+(C34*B28)+(D34*B29)</f>
        <v>4.29</v>
      </c>
      <c r="F34" s="18">
        <v>1</v>
      </c>
    </row>
    <row r="35" spans="1:6" x14ac:dyDescent="0.25">
      <c r="A35" s="13" t="s">
        <v>68</v>
      </c>
      <c r="B35" s="13">
        <v>5</v>
      </c>
      <c r="C35" s="13">
        <v>4</v>
      </c>
      <c r="D35" s="13">
        <v>3</v>
      </c>
      <c r="E35" s="21">
        <f>SUM(B35*B27)+(C35*B28)+(D35*B29)</f>
        <v>3.96</v>
      </c>
      <c r="F35" s="17">
        <v>2</v>
      </c>
    </row>
    <row r="36" spans="1:6" x14ac:dyDescent="0.25">
      <c r="A36" s="14" t="s">
        <v>69</v>
      </c>
      <c r="B36" s="14">
        <v>5</v>
      </c>
      <c r="C36" s="14">
        <v>3</v>
      </c>
      <c r="D36" s="14">
        <v>4</v>
      </c>
      <c r="E36" s="22">
        <f>SUM(B36*B27)+(C36*B28)+(D36*B29)</f>
        <v>3.96</v>
      </c>
      <c r="F36" s="18">
        <v>2</v>
      </c>
    </row>
    <row r="37" spans="1:6" x14ac:dyDescent="0.25">
      <c r="A37" s="13" t="s">
        <v>70</v>
      </c>
      <c r="B37" s="13">
        <v>5</v>
      </c>
      <c r="C37" s="13">
        <v>3</v>
      </c>
      <c r="D37" s="13">
        <v>3</v>
      </c>
      <c r="E37" s="21">
        <f>SUM(B37*B27)+(C37*B28)+(D37*B29)</f>
        <v>3.63</v>
      </c>
      <c r="F37" s="17">
        <v>3</v>
      </c>
    </row>
    <row r="38" spans="1:6" x14ac:dyDescent="0.25">
      <c r="A38" s="14" t="s">
        <v>71</v>
      </c>
      <c r="B38" s="14">
        <v>4</v>
      </c>
      <c r="C38" s="14">
        <v>3</v>
      </c>
      <c r="D38" s="14">
        <v>3</v>
      </c>
      <c r="E38" s="22">
        <f>SUM(B38*B27)+(C38*B28)+(D38*B29)</f>
        <v>3.3</v>
      </c>
      <c r="F38" s="18">
        <v>3</v>
      </c>
    </row>
    <row r="39" spans="1:6" x14ac:dyDescent="0.25">
      <c r="A39" s="13" t="s">
        <v>72</v>
      </c>
      <c r="B39" s="13">
        <v>3</v>
      </c>
      <c r="C39" s="13">
        <v>3</v>
      </c>
      <c r="D39" s="13">
        <v>3</v>
      </c>
      <c r="E39" s="21">
        <f>SUM(B39*B27)+(C39*B28)+(D39*B29)</f>
        <v>2.9699999999999998</v>
      </c>
      <c r="F39" s="17">
        <v>4</v>
      </c>
    </row>
    <row r="40" spans="1:6" x14ac:dyDescent="0.25">
      <c r="A40" s="14" t="s">
        <v>73</v>
      </c>
      <c r="B40" s="14">
        <v>2</v>
      </c>
      <c r="C40" s="14">
        <v>2</v>
      </c>
      <c r="D40" s="14">
        <v>5</v>
      </c>
      <c r="E40" s="22">
        <f>SUM(B40*B27)+(C40*B28)+(D40*B29)</f>
        <v>2.97</v>
      </c>
      <c r="F40" s="18">
        <v>4</v>
      </c>
    </row>
    <row r="41" spans="1:6" x14ac:dyDescent="0.25">
      <c r="A41" s="13" t="s">
        <v>74</v>
      </c>
      <c r="B41" s="13">
        <v>2</v>
      </c>
      <c r="C41" s="13">
        <v>2</v>
      </c>
      <c r="D41" s="13">
        <v>3</v>
      </c>
      <c r="E41" s="21">
        <f>SUM(B41*B27)+(C41*B28)+(D41*B29)</f>
        <v>2.31</v>
      </c>
      <c r="F41" s="17">
        <v>5</v>
      </c>
    </row>
    <row r="42" spans="1:6" x14ac:dyDescent="0.25">
      <c r="A42" s="14" t="s">
        <v>75</v>
      </c>
      <c r="B42" s="14">
        <v>3</v>
      </c>
      <c r="C42" s="14">
        <v>1</v>
      </c>
      <c r="D42" s="14">
        <v>3</v>
      </c>
      <c r="E42" s="22">
        <f>SUM(B42*B27)+(C42*B28)+(D42*B29)</f>
        <v>2.31</v>
      </c>
      <c r="F42" s="18">
        <v>5</v>
      </c>
    </row>
    <row r="43" spans="1:6" ht="19.5" customHeight="1" x14ac:dyDescent="0.25"/>
  </sheetData>
  <mergeCells count="1">
    <mergeCell ref="A24:F24"/>
  </mergeCells>
  <pageMargins left="0.7" right="0.7" top="0.75" bottom="0.75" header="0.3" footer="0.3"/>
  <pageSetup paperSize="9" scale="54" orientation="landscape" horizontalDpi="4294967293" r:id="rId1"/>
  <headerFooter>
    <oddFooter>&amp;C_x000D_&amp;1#&amp;"Arial"&amp;9&amp;K000000 Classification: Restricted (V2)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35c96c-39cf-4345-9791-459c32ffeeb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6DD5371CF3454A95C7EF24A30CC0E0" ma:contentTypeVersion="15" ma:contentTypeDescription="Opprett et nytt dokument." ma:contentTypeScope="" ma:versionID="dd82027e7b5021d9dd0899c4e5f69440">
  <xsd:schema xmlns:xsd="http://www.w3.org/2001/XMLSchema" xmlns:xs="http://www.w3.org/2001/XMLSchema" xmlns:p="http://schemas.microsoft.com/office/2006/metadata/properties" xmlns:ns2="4c35c96c-39cf-4345-9791-459c32ffeeb0" xmlns:ns3="e2596862-3a3d-4da5-8031-5b7d5a2d6da9" targetNamespace="http://schemas.microsoft.com/office/2006/metadata/properties" ma:root="true" ma:fieldsID="bad2b7c6f7b315c82f4b2ccb267ddd02" ns2:_="" ns3:_="">
    <xsd:import namespace="4c35c96c-39cf-4345-9791-459c32ffeeb0"/>
    <xsd:import namespace="e2596862-3a3d-4da5-8031-5b7d5a2d6d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35c96c-39cf-4345-9791-459c32ffee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595fb75e-158b-4cca-9df7-d868e0e2b5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596862-3a3d-4da5-8031-5b7d5a2d6d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C25278-62B4-4411-951A-FDBD1CB0261B}">
  <ds:schemaRefs>
    <ds:schemaRef ds:uri="http://purl.org/dc/elements/1.1/"/>
    <ds:schemaRef ds:uri="http://schemas.microsoft.com/office/2006/metadata/properties"/>
    <ds:schemaRef ds:uri="4d29450e-f53a-4ef7-bc38-cb7656f76140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8b5eae75-f2d4-4d6d-bbe4-d14c742a651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E2982C9-7311-4BA5-81A2-336F4537FBE9}"/>
</file>

<file path=customXml/itemProps3.xml><?xml version="1.0" encoding="utf-8"?>
<ds:datastoreItem xmlns:ds="http://schemas.openxmlformats.org/officeDocument/2006/customXml" ds:itemID="{0967AFC7-C0A5-498B-B24C-4F2BAD1D0F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Kartleggingsverktøy</vt:lpstr>
      <vt:lpstr>Kartlegge deltid mm.</vt:lpstr>
      <vt:lpstr>Kartlegge lønn</vt:lpstr>
      <vt:lpstr>Vurdere stillingsnivå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Erle Inderhaug</dc:creator>
  <cp:keywords/>
  <dc:description/>
  <cp:lastModifiedBy>Kalsveen, Rikke</cp:lastModifiedBy>
  <cp:revision/>
  <dcterms:created xsi:type="dcterms:W3CDTF">2020-12-03T12:26:59Z</dcterms:created>
  <dcterms:modified xsi:type="dcterms:W3CDTF">2024-02-13T14:08:57Z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0x010100506DD5371CF3454A95C7EF24A30CC0E0</vt:lpwstr>
  </property>
  <property fmtid="{D5CDD505-2E9C-101B-9397-08002B2CF9AE}" pid="3" name="MSIP_Label_8ec6f3c4-656f-44b6-be73-72350d231806_Enabled">
    <vt:lpwstr>true</vt:lpwstr>
  </property>
  <property fmtid="{D5CDD505-2E9C-101B-9397-08002B2CF9AE}" pid="4" name="MSIP_Label_8ec6f3c4-656f-44b6-be73-72350d231806_SetDate">
    <vt:lpwstr>2024-01-31T13:25:51Z</vt:lpwstr>
  </property>
  <property fmtid="{D5CDD505-2E9C-101B-9397-08002B2CF9AE}" pid="5" name="MSIP_Label_8ec6f3c4-656f-44b6-be73-72350d231806_Method">
    <vt:lpwstr>Privileged</vt:lpwstr>
  </property>
  <property fmtid="{D5CDD505-2E9C-101B-9397-08002B2CF9AE}" pid="6" name="MSIP_Label_8ec6f3c4-656f-44b6-be73-72350d231806_Name">
    <vt:lpwstr>8ec6f3c4-656f-44b6-be73-72350d231806</vt:lpwstr>
  </property>
  <property fmtid="{D5CDD505-2E9C-101B-9397-08002B2CF9AE}" pid="7" name="MSIP_Label_8ec6f3c4-656f-44b6-be73-72350d231806_SiteId">
    <vt:lpwstr>7e1792ae-4f1a-4ff7-b80b-57b69beb7168</vt:lpwstr>
  </property>
  <property fmtid="{D5CDD505-2E9C-101B-9397-08002B2CF9AE}" pid="8" name="MSIP_Label_8ec6f3c4-656f-44b6-be73-72350d231806_ActionId">
    <vt:lpwstr>360d4850-e8c0-49a7-92cc-110971cbbfe1</vt:lpwstr>
  </property>
  <property fmtid="{D5CDD505-2E9C-101B-9397-08002B2CF9AE}" pid="9" name="MSIP_Label_8ec6f3c4-656f-44b6-be73-72350d231806_ContentBits">
    <vt:lpwstr>2</vt:lpwstr>
  </property>
</Properties>
</file>